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geaton\OneDrive - Gordon Brothers\Desktop\2026 Jobs\Raptis\Marketing\Offer Document\"/>
    </mc:Choice>
  </mc:AlternateContent>
  <xr:revisionPtr revIDLastSave="0" documentId="8_{762AA52E-25FE-497E-A4B1-C5C45038ECBD}" xr6:coauthVersionLast="47" xr6:coauthVersionMax="47" xr10:uidLastSave="{00000000-0000-0000-0000-000000000000}"/>
  <bookViews>
    <workbookView xWindow="-28910" yWindow="-110" windowWidth="29020" windowHeight="15700" xr2:uid="{6C416FBC-11FF-431D-873A-0411F35AB1FC}"/>
  </bookViews>
  <sheets>
    <sheet name="Summary Page" sheetId="2" r:id="rId1"/>
    <sheet name="Fleet Offer – Gordon Brothers" sheetId="3" r:id="rId2"/>
    <sheet name="Lic Offer – Gordon Brothers" sheetId="1" r:id="rId3"/>
    <sheet name="Terms and Conditions " sheetId="4" r:id="rId4"/>
  </sheets>
  <definedNames>
    <definedName name="_xlnm.Print_Area" localSheetId="2">'Lic Offer – Gordon Brothers'!$A$1:$J$35</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20" i="2" l="1"/>
  <c r="G25" i="3"/>
  <c r="H25" i="3" s="1"/>
  <c r="F25" i="3"/>
  <c r="F23" i="1"/>
  <c r="G23" i="1" s="1"/>
  <c r="H23" i="1" s="1"/>
  <c r="G27" i="1"/>
  <c r="H27" i="1" s="1"/>
  <c r="F10" i="1"/>
  <c r="G10" i="1" s="1"/>
  <c r="H10" i="1" s="1"/>
  <c r="E27" i="3"/>
  <c r="G26" i="3"/>
  <c r="H26" i="3" s="1"/>
  <c r="F26" i="3"/>
  <c r="G24" i="3"/>
  <c r="H24" i="3" s="1"/>
  <c r="F24" i="3"/>
  <c r="G23" i="3"/>
  <c r="H23" i="3" s="1"/>
  <c r="F23" i="3"/>
  <c r="G22" i="3"/>
  <c r="H22" i="3" s="1"/>
  <c r="F22" i="3"/>
  <c r="I22" i="3" s="1"/>
  <c r="G21" i="3"/>
  <c r="F21" i="3"/>
  <c r="G20" i="3"/>
  <c r="H20" i="3" s="1"/>
  <c r="F20" i="3"/>
  <c r="G19" i="3"/>
  <c r="H19" i="3" s="1"/>
  <c r="F19" i="3"/>
  <c r="G18" i="3"/>
  <c r="F18" i="3"/>
  <c r="G17" i="3"/>
  <c r="H17" i="3" s="1"/>
  <c r="F17" i="3"/>
  <c r="I17" i="3" s="1"/>
  <c r="G16" i="3"/>
  <c r="H16" i="3" s="1"/>
  <c r="F16" i="3"/>
  <c r="I16" i="3" s="1"/>
  <c r="G15" i="3"/>
  <c r="H15" i="3" s="1"/>
  <c r="F15" i="3"/>
  <c r="G14" i="3"/>
  <c r="H14" i="3" s="1"/>
  <c r="F14" i="3"/>
  <c r="G13" i="3"/>
  <c r="H13" i="3" s="1"/>
  <c r="F13" i="3"/>
  <c r="G12" i="3"/>
  <c r="F12" i="3"/>
  <c r="G11" i="3"/>
  <c r="H11" i="3" s="1"/>
  <c r="F11" i="3"/>
  <c r="I11" i="3" s="1"/>
  <c r="G10" i="3"/>
  <c r="F10" i="3"/>
  <c r="G9" i="3"/>
  <c r="H9" i="3" s="1"/>
  <c r="F9" i="3"/>
  <c r="F9" i="1"/>
  <c r="G9" i="1" s="1"/>
  <c r="H9" i="1" s="1"/>
  <c r="F11" i="1"/>
  <c r="G11" i="1" s="1"/>
  <c r="H11" i="1" s="1"/>
  <c r="F12" i="1"/>
  <c r="G12" i="1" s="1"/>
  <c r="H12" i="1" s="1"/>
  <c r="F13" i="1"/>
  <c r="G13" i="1" s="1"/>
  <c r="H13" i="1" s="1"/>
  <c r="F14" i="1"/>
  <c r="G14" i="1" s="1"/>
  <c r="H14" i="1" s="1"/>
  <c r="F15" i="1"/>
  <c r="G15" i="1" s="1"/>
  <c r="H15" i="1" s="1"/>
  <c r="F16" i="1"/>
  <c r="G16" i="1" s="1"/>
  <c r="H16" i="1" s="1"/>
  <c r="F17" i="1"/>
  <c r="G17" i="1" s="1"/>
  <c r="H17" i="1" s="1"/>
  <c r="F18" i="1"/>
  <c r="G18" i="1" s="1"/>
  <c r="H18" i="1" s="1"/>
  <c r="F19" i="1"/>
  <c r="G19" i="1" s="1"/>
  <c r="H19" i="1" s="1"/>
  <c r="F20" i="1"/>
  <c r="G20" i="1" s="1"/>
  <c r="H20" i="1" s="1"/>
  <c r="F21" i="1"/>
  <c r="G21" i="1" s="1"/>
  <c r="H21" i="1" s="1"/>
  <c r="F24" i="1"/>
  <c r="G24" i="1" s="1"/>
  <c r="H24" i="1" s="1"/>
  <c r="I23" i="3" l="1"/>
  <c r="I25" i="3"/>
  <c r="M15" i="2"/>
  <c r="F27" i="3"/>
  <c r="I14" i="3"/>
  <c r="I20" i="3"/>
  <c r="G27" i="3"/>
  <c r="I13" i="3"/>
  <c r="I19" i="3"/>
  <c r="I26" i="3"/>
  <c r="H12" i="3"/>
  <c r="I12" i="3" s="1"/>
  <c r="H18" i="3"/>
  <c r="I18" i="3" s="1"/>
  <c r="I9" i="3"/>
  <c r="I15" i="3"/>
  <c r="I24" i="3"/>
  <c r="H10" i="3"/>
  <c r="I10" i="3" s="1"/>
  <c r="H21" i="3"/>
  <c r="I21" i="3" s="1"/>
  <c r="H27" i="3" l="1"/>
  <c r="I27" i="3"/>
  <c r="M14" i="2" l="1"/>
  <c r="M16" i="2" s="1"/>
</calcChain>
</file>

<file path=xl/sharedStrings.xml><?xml version="1.0" encoding="utf-8"?>
<sst xmlns="http://schemas.openxmlformats.org/spreadsheetml/2006/main" count="290" uniqueCount="227">
  <si>
    <t xml:space="preserve"> </t>
  </si>
  <si>
    <t>Vessel</t>
  </si>
  <si>
    <t>Fleet</t>
  </si>
  <si>
    <t>Vessel ID</t>
  </si>
  <si>
    <t>Vessel Type</t>
  </si>
  <si>
    <t>Adelaide Pearl</t>
  </si>
  <si>
    <t>Northern</t>
  </si>
  <si>
    <t>Outrigger Trawler</t>
  </si>
  <si>
    <t>Arnhem Pearl</t>
  </si>
  <si>
    <t>Australian Pearl</t>
  </si>
  <si>
    <t>Flinders Pearl</t>
  </si>
  <si>
    <t>Karumba Pearl</t>
  </si>
  <si>
    <t>Northern Pearl</t>
  </si>
  <si>
    <t>Raptis Pearl</t>
  </si>
  <si>
    <t>Admiralty Pearl</t>
  </si>
  <si>
    <t>Brisbane Pearl</t>
  </si>
  <si>
    <t>Dolphin Pearl</t>
  </si>
  <si>
    <t>TBC</t>
  </si>
  <si>
    <t>Dampier Pearl</t>
  </si>
  <si>
    <t>Eylandt Pearl</t>
  </si>
  <si>
    <t>Sandpiper</t>
  </si>
  <si>
    <t>Sarriba</t>
  </si>
  <si>
    <t>Stern Trawler</t>
  </si>
  <si>
    <t>Territory Pearl</t>
  </si>
  <si>
    <t>Kestrel Bay</t>
  </si>
  <si>
    <t>Supply Vessel</t>
  </si>
  <si>
    <t>Buyers Premium 8.5%</t>
  </si>
  <si>
    <t>Total</t>
  </si>
  <si>
    <t>Asset</t>
  </si>
  <si>
    <t>Sample Asset</t>
  </si>
  <si>
    <t>Offer GST</t>
  </si>
  <si>
    <t>Buyers Premium GST</t>
  </si>
  <si>
    <t>Name</t>
  </si>
  <si>
    <t>Company</t>
  </si>
  <si>
    <t>Phone</t>
  </si>
  <si>
    <t>Email</t>
  </si>
  <si>
    <t>Date</t>
  </si>
  <si>
    <t>Anna Pearl</t>
  </si>
  <si>
    <t>Southern</t>
  </si>
  <si>
    <t>Payment Terms
(please indicate if this offer is subject to finance)</t>
  </si>
  <si>
    <t>Other terms of offer</t>
  </si>
  <si>
    <t>Position</t>
  </si>
  <si>
    <t xml:space="preserve"> A. Raptis &amp; Sons Pty Limited (+six others) (Administrators Appointed)</t>
  </si>
  <si>
    <t>Assets are made avaialble for sale under the Under instructions from Ben Campbell, Kathryn Evans and Vaughan Strawbridge of FTI Consulting in the matter of A. Raptis &amp; Sons Pty Limited (+six others) (Administrators Appointed).
All assets are sold subject to Gordon Brothers Standard Terms of Sale on an as is where is basis. No warranties apply. 
An administrators sale contract will apply.
A non-refundalbe deposit of 10% is required immediately upon acceptance.
A Buyers Premium of 8.5% appllies to all offers on the vessel fleet.</t>
  </si>
  <si>
    <t>NPF Gear SFR Nominated</t>
  </si>
  <si>
    <t>Statutory Fishing Right</t>
  </si>
  <si>
    <t>Carrier Permit</t>
  </si>
  <si>
    <t>XXXXX</t>
  </si>
  <si>
    <t>Quantity Required
(A)</t>
  </si>
  <si>
    <t xml:space="preserve">Offer GST
 </t>
  </si>
  <si>
    <t>V05</t>
  </si>
  <si>
    <t>GSV Unts Class A x 20
GSV Inits Class B x 100</t>
  </si>
  <si>
    <t>V06</t>
  </si>
  <si>
    <t>GSV Unts Class A x 11
GSV Inits Class B x 91</t>
  </si>
  <si>
    <t xml:space="preserve">Offer Amount (Total)
</t>
  </si>
  <si>
    <t xml:space="preserve">EXPRESSIONS OF INTEREST OFFER FORM </t>
  </si>
  <si>
    <t>Is your offer contingent on securing vessel licensing?</t>
  </si>
  <si>
    <t>Signature</t>
  </si>
  <si>
    <t>Total offer - Vessel Fleet</t>
  </si>
  <si>
    <t xml:space="preserve">Total offer - Licensing </t>
  </si>
  <si>
    <t xml:space="preserve">Total </t>
  </si>
  <si>
    <t>OFFER SUMMARY</t>
  </si>
  <si>
    <t>Please fill in the Quantity (A), and Offer Amount Each (B) and the cells will auto calculate totals</t>
  </si>
  <si>
    <t xml:space="preserve">Offer Amount Each
(B)
</t>
  </si>
  <si>
    <t>Offer Amount
(A)</t>
  </si>
  <si>
    <t>Please fill in the Offer Amount (A) and the cells will auto calculate totals</t>
  </si>
  <si>
    <t>EXPRESSIONS OF INTEREST OFFER FORM - LICENSING</t>
  </si>
  <si>
    <t>EXPRESSIONS OF INTEREST OFFER FORM - VESSEL FLEET</t>
  </si>
  <si>
    <t>SPARE SFR's</t>
  </si>
  <si>
    <t>Previous nominated Vessel</t>
  </si>
  <si>
    <t>N/A</t>
  </si>
  <si>
    <t>Northern Prawn Fishery</t>
  </si>
  <si>
    <t>S.A GSV Prawn Fishery</t>
  </si>
  <si>
    <t>.</t>
  </si>
  <si>
    <t>Please enter your details below and then proceed to the Fleet Offer and Licence Offer Tabs and to complete your offer. 
Once completed, your offer will be summarised below.
When finalised, please submit your offer either as an excel file or pdf to geaton@gordonbrothers.com or mplunkett@gordonbrothers.com
For all enquiries, please contact Geoff Eaton on 0417 618 689 or Matt Plunkett 0413 627 716</t>
  </si>
  <si>
    <t>Assets are made avaialble for sale under the Under instructions of FTI Consulting in the matter of A. Raptis &amp; Sons Pty Limited (+six others) (Administrators Appointed).
All assets are sold subject to Gordon Brothers Standard Terms of Sale on an as is where is basis. No warranties apply. 
An administrators sale contract will apply.
A non-refundalbe deposit of 10% is required immediately upon acceptance.
A Buyers Premium of 8.5% appllies to all offers on the vessel fleet.</t>
  </si>
  <si>
    <t>Terms and Conditions</t>
  </si>
  <si>
    <t>GORDON BROTHERS PTY LTD</t>
  </si>
  <si>
    <t>(TRADING AS GORDON BROTHERS)</t>
  </si>
  <si>
    <t>TERMS AND CONDITIONS OF SALE</t>
  </si>
  <si>
    <t>BY AUCTION AND PRIVATE TREATY</t>
  </si>
  <si>
    <t>1. INTRODUCTION</t>
  </si>
  <si>
    <t>1.3 Any contract of sale is made directly between the Seller and the Buyer and the Agent shall have no responsibility for the actions or omissions of the Seller, the Buyer or any other party.</t>
  </si>
  <si>
    <t>1.4 It is recommended that Buyers review these Terms carefully as they will, together with any special conditions notified to the Buyer, govern the relationship between the Agent, the Seller and the Buyer.</t>
  </si>
  <si>
    <t>1.5 The Buyer’s attention is particularly drawn to clause 10, which sets out the Buyer’s liability to the Agent and the Seller, and to clause 11 (consumers) and clause 11 (non-consumers), which set out the extent of the Agent’s and the Seller’s liability to the Buyer.</t>
  </si>
  <si>
    <t>2. FORMATION OF CONTRACT FOR SALE BY PRIVATE TREATY</t>
  </si>
  <si>
    <t>2.1 If the Agent indicates that it is prepared to sell Goods by private treaty, such indication shall constitute an invitation to treat and not an offer to sell.</t>
  </si>
  <si>
    <t>2.3 The Agent may accept an offer verbally or in writing, at its option, at which point a contract shall come into existence between the Seller and the Buyer on these Terms and subject to any special conditions contained in the Sale Particulars.</t>
  </si>
  <si>
    <t>2.4 The Buyer shall have no right to cancel a contract formed under this clause 2.</t>
  </si>
  <si>
    <t>3. FORMATION OF CONTRACT FOR SALE BY AUCTION</t>
  </si>
  <si>
    <t>3.1 If the Agent indicates that it is prepared to sell Goods by auction, such indication shall constitute an invitation to treat and not an offer to sell.</t>
  </si>
  <si>
    <t>3.3 The Buyer shall be the highest bidder at or above any reserve or upset price at the conclusion of the auction, at which point a contract for the sale and purchase of the Goods on these Terms and subject to any special conditions contained in the Auction Particulars shall come into existence between the Seller and the Buyer, subject to the Agent’s right to reject Bids and to alter or withdraw Goods from auction under clause 5.</t>
  </si>
  <si>
    <t>3.4 If any reserve or upset price is not met in a sale by auction, the Agent shall be entitled in its absolute discretion to accept any Bid received which is below the reserve price, in which case the Buyer shall be the person who has submitted that Bid.</t>
  </si>
  <si>
    <t>3.5 The Buyer shall have no right to cancel a contract formed under this clause 3.</t>
  </si>
  <si>
    <t>4. THE GOODS</t>
  </si>
  <si>
    <t>4.1 The Buyer is solely responsible for inspecting and investigating the Goods prior to a sale by auction or private treaty and for satisfying itself on all matters relating to the Goods including as to the Goods and their merchantability, quality, condition and fitness for purpose.</t>
  </si>
  <si>
    <t>4.2 The Agent, the Seller, and their respective employees, representatives, agents and subcontractors give no representation or warranty as to the description of the Goods or their title, merchantability, quality, condition or fitness for purpose.</t>
  </si>
  <si>
    <t>4.3 Any illustrations, photographs and other images of Goods contained in Sale Particulars and Auction Particulars, or otherwise, shall be for identification purposes only and shall not be indicative of the accuracy of the description of the Goods or their merchantability, quality, condition or fitness for purpose.</t>
  </si>
  <si>
    <t>4.4 Any descriptions in Sale Particulars, Auction Particulars or elsewhere (whether given verbally or in writing) shall be statements of opinion only. All Goods shall be sold subject to any faults, defects and imperfections which may subsist at the time of the sale.</t>
  </si>
  <si>
    <t>5. AGENT’S CONDUCT OF SALE</t>
  </si>
  <si>
    <t>5.1 The Agent shall be entitled to conduct a sale of Goods by any method it considers appropriate and to impose such special conditions as it sees fit in the circumstances.</t>
  </si>
  <si>
    <t>5.3 The Agent may in its absolute discretion update or amend the Sale Particulars and the Auction Particulars for any reason at any time prior to the formation of a contract under clause 2 or clause 3.</t>
  </si>
  <si>
    <t>5.4 The Agent may in its absolute discretion alter or withdraw Goods from sale by private treaty or auction at any time prior to the formation of a contract under clause 2 or clause 3.</t>
  </si>
  <si>
    <t>5.5 The Agent may in its absolute discretion reject a Bid in a sale by auction at any time prior to the formation of a contract under clause 3.</t>
  </si>
  <si>
    <t>5.6 The Agent may set a reserve or upset price in respect of Goods for sale by auction and reserves the right to submit Bids for Goods on behalf of a third party.</t>
  </si>
  <si>
    <t>5.7 In the event of a dispute arising between any persons concerning the sale of Goods by auction or private treaty, such dispute shall be determined solely by the Agent in its absolute discretion. The Agent’s decision shall be final and binding and the Agent shall be under no obligation to enter into further discussion or correspondence concerning such dispute.</t>
  </si>
  <si>
    <t>6. PRICE AND PAYMENT</t>
  </si>
  <si>
    <t>6.1 The price payable by the Buyer for Goods sold by private treaty shall be the price offered by the Buyer and accepted by the Agent in accordance with clause 2, plus any buyer’s premium and/or resale royalty (if applicable) specified in the Sale Particulars, plus goods and services tax (if applicable) at the prevailing rate.</t>
  </si>
  <si>
    <t>6.2 The price payable by the Buyer for Goods sold by auction shall be the amount of the Bid, plus any buyer’s premium (and/or resale royalty (if applicable) specified in the Auction Particulars, plus goods and services tax (if applicable) at the prevailing rate.</t>
  </si>
  <si>
    <t>6.3 The Agent shall invoice the Buyer for the Goods following completion of the sale. The Buyer shall pay for the Goods in cleared funds in the currency specified in the invoice prior to the collection or removal of the Goods and in any case within 14 days of the date of the invoice. Time for payment shall be of the essence of the contract.</t>
  </si>
  <si>
    <t>6.4 The Agent reserves the right to refuse payment in cash and shall in no circumstances accept any payment in cash of more than $10,000.</t>
  </si>
  <si>
    <t>7. TITLE AND RISK</t>
  </si>
  <si>
    <t>7.1 The Agent is acting as the agent of the Seller only and gives no warranty as to the Seller’s title to the Goods.</t>
  </si>
  <si>
    <t>7.2 Legal and equitable title to the Goods shall pass to the Buyer only once the Agent has received full payment in cleared funds of all sums due to the Agent and the Buyer has removed the Goods from the Premises in accordance with clause 8 and clause 9, provided that no Goods shall be released to the Buyer until payment in full has been received.</t>
  </si>
  <si>
    <t>7.3 Title to any intellectual property rights which may subsist in the Goods shall not transfer to the Buyer. Any use by the Buyer of the Goods (including without limitation computer software) shall be subject to the terms of any existing licenses or other intellectual property rights in and to such Goods.</t>
  </si>
  <si>
    <t>7.4 All risk in the Goods shall pass to the Buyer from and including the date the contract is formed under clause 2 or clause 3. The Buyer should obtain adequate insurance cover for the Goods from the relevant date as the Agent and the Seller shall have no responsibility for the loss or theft of, or damage to, the Goods after this time.</t>
  </si>
  <si>
    <t>7.5 If prior to the removal of the Goods a third party claims title to or possession of the Goods, the Seller shall be entitled to rescind the contract and refund any sums paid by the Buyer and neither the Agent nor the Seller shall have any further liability to the Buyer.</t>
  </si>
  <si>
    <t>7.7 The Buyer acknowledges and accepts that on any purchase of the Goods, the Seller must, as soon as reasonably practicable after formation of the contract pursuant to clause 2 or 3, procure that title to the Goods passes to the Buyer free and clear of any liability, security interest, lease, hire purchase arrangement or other encumbrance affecting the Goods, and the Buyer is not required to:</t>
  </si>
  <si>
    <t>7.7.1 discharge any of the Seller’s liability in respect of the Goods or any Item in order for title to pass to the Buyer; or</t>
  </si>
  <si>
    <t>7.7.2 assume any of the Seller’s liability in respect of the Goods or any Item.</t>
  </si>
  <si>
    <t>unless expressly agreed in writing by the Buyer after disclosure of the relevant liability and, where applicable, the consent of the relevant owner, lessor or secured party has been obtained. If the Buyer does not provide such express agreement in relation to an Item within 5 business days from formation of the contract pursuant to clause 2 or 3, the Seller will remove the relevant Item on completion of the sale and title to the Item will not pass to the Buyer.</t>
  </si>
  <si>
    <t>8. HEALTH AND SAFETY</t>
  </si>
  <si>
    <t>8.1 The Buyer acknowledges and accepts that certain Goods may contain hazardous or deleterious materials and substances and may be subject to environmental, health and safety laws. The Buyer acknowledges and accepts that Goods may not comply with the relevant health and safety legislation at the time they are sold, may not be suitable for domestic use or may require specialist handling or treatment prior to their removal from the Premises and during their subsequent transfer and use.</t>
  </si>
  <si>
    <t>8.2 The Buyer shall be solely responsible for ensuring at its own expense and risk that it is aware of any relevant health and safety legislation or codes of conduct relating to the Goods and that such legislation or codes (as amended) are complied with in full both during the removal, transfer and subsequent use of the Goods as well as in connection with the disposal of any hazardous materials, substances or other waste from the Goods. The Buyer shall produce evidence of its compliance if requested by the Agent or the Seller.</t>
  </si>
  <si>
    <t>8.3 The Buyer undertakes with the Seller and the Agent that prior to using any of the Equipment, it will carry out, or arrange for the carrying out of, such testing and examination as may be necessary to ensure that the Equipment is so designed and constructed as to be safe and without risk to health when properly used.</t>
  </si>
  <si>
    <t>9. REMOVAL OF GOODS</t>
  </si>
  <si>
    <t>9.1 The Buyer shall be solely responsible at its own expense and risk for the safe and lawful removal of the Goods from the Premises and their onward transfer.</t>
  </si>
  <si>
    <t>9.2 The Buyer shall contact the Agent to make arrangements for the removal of the Goods and shall effect such removal under the supervision of the Agent during the Agent’s normal operating hours by no later than the due date for payment for the Goods. However, the Agent shall be under no obligation to release the Goods to the Buyer until it has been able to confirm to its satisfaction that it has received full payment for the Goods in cleared funds. The Agent shall release the Goods only to the Buyer or its authorised agent and not to any third party.</t>
  </si>
  <si>
    <t>9.3 Prior to the removal of the Goods, the Buyer shall at its own expense and where reasonably necessary carry out, or procure the carrying out of, a full risk assessment to assess the risk of disconnecting, detaching, dismantling and/or removing the Goods from the Premises. The Buyer shall make the results of such assessment available to the Agent or the Seller on request.</t>
  </si>
  <si>
    <t>9.4 The Buyer shall ensure that the Premises (including any electrical, gas, water, steam, waste or other supply or utility) are left in a safe condition following the removal of the Goods and shall make good any damage caused by it or its employees, representatives, agents or subcontractors in effecting the removal of the Goods.</t>
  </si>
  <si>
    <t>9.5 The Buyer shall not use flame cutters, explosives or any other dangerous equipment, substance or process in connection with the removal of the Goods without the prior written permission of the Agent.</t>
  </si>
  <si>
    <t>9.6 Where the Goods comprise buildings or plant housings, the Buyer shall at its own expense obtain any necessary planning permissions prior to the removal of the Goods. It is the sole responsibility of the Buyer to investigate whether any planning permission is required in relation to the Goods.</t>
  </si>
  <si>
    <t>9.7 The Buyer shall obtain adequate public liability insurance and employer’s liability insurance in respect of the removal of the Goods. The Buyer shall if required by the Agent produce evidence that adequate insurance is in place and the Agent shall be under no obligation to release the Goods to the Buyer unless and until the Buyer has provided such evidence.</t>
  </si>
  <si>
    <t>9.8 If the Agent or the Seller has reasonable grounds to believe that damage is likely to be caused to the Premises as a result of the removal of the Goods, the Buyer may be required to deposit such sum by way of deposit as the Agent or the Seller in its absolute discretion considers reasonable. If the Buyer refuses to deposit the sum requested, the Agent or the Seller shall be entitled to refuse to allow the Buyer to remove the Goods and the Seller shall be deemed to be in default under clause 10.</t>
  </si>
  <si>
    <t>9.9 The Buyer shall indemnify and keep indemnified the Agent and the Seller against all liabilities, costs, claims, expenses, damages and losses (including but not limited to any direct, indirect or consequential losses, loss of profit, loss of reputation and all interest, penalties and legal costs (calculated on a full indemnity basis) and all other reasonable professional costs and expenses) suffered, incurred or paid by the Agent and/or the Seller arising out of or in connection with the Buyer’s removal of the Goods.</t>
  </si>
  <si>
    <t>10. BUYER DEFAULT</t>
  </si>
  <si>
    <t>10.1 If the Buyer fails to make any payment due to the Agent in full by the due date for payment, then without prejudice to any other rights the Agent may have the Agent shall be entitled to charge the Buyer interest on any overdue amount from the due date for payment (i) at a rate of 3% above the cash rate published by the Reserve Bank of Australia from time to time. This interest shall accrue on a daily basis from the due date until the date of actual payment of the overdue amount, whether before or after judgment. The Buyer must pay interest together with any overdue amount on demand.</t>
  </si>
  <si>
    <t>10.2 In the event that the Goods are not removed from the Premises by the due date for payment (whether by agreement or otherwise), then without prejudice to any other rights the Agent or the Seller may have the Agent reserves the right to charge the Buyer for its reasonable storage and administration costs until the earlier of the date the Goods are removed by the Buyer or the date the Seller rescinds the contract.</t>
  </si>
  <si>
    <t>10.3 The Seller may rescind the contract without incurring any liability to the Buyer if:</t>
  </si>
  <si>
    <t>10.3.1 the Buyer fails to pay any sum due by the due date for payment;</t>
  </si>
  <si>
    <t>10.3.2 the Buyer fails to remove the Goods within the time period permitted;</t>
  </si>
  <si>
    <t>10.3.3 the Buyer does not comply with its obligations under clause 8 and clause 9 in effecting the removal of the Goods; or</t>
  </si>
  <si>
    <t>10.3.4 the Buyer removes the Goods without obtaining the prior permission of the Agent.</t>
  </si>
  <si>
    <t>10.4 Without prejudice to any claims the Seller and/or the Agent may have against the Buyer in tort or for breach of contract, or otherwise, if the Seller rescinds the contract under clause 10.3, then:</t>
  </si>
  <si>
    <t>10.4.1 all sums paid by the Buyer shall be forfeited to the Seller; and</t>
  </si>
  <si>
    <t>10.4.2 the Seller shall be entitled to resell the Goods to a third party privately or publicly without accounting to the Buyer in the event of a sale at a higher or lower price than that originally agreed to be paid by the Buyer (in which case the Buyer agrees that any resale price achieved by the Seller in respect of the Goods is commercially reasonable).</t>
  </si>
  <si>
    <t>10.5 If the Seller rescinds the contract under clause 10.3, the Buyer shall indemnify and keep indemnified the Agent and the Seller against all liabilities, costs, claims, expenses, damages and losses (including but not limited to any direct, indirect or consequential losses, loss of profit, loss of reputation and all interest, penalties and legal costs (calculated on a full indemnity basis) and all other reasonable professional costs and expenses) suffered, incurred or paid by the Agent and/or the Seller arising out of or in connection with:</t>
  </si>
  <si>
    <t>10.5.1 the rescission of the contract and the resale of the Goods (including any loss arising out of the resale of the Goods at a lower price than that originally agreed to be paid by the Buyer);</t>
  </si>
  <si>
    <t>10.5.2 the Buyer’s failure to remove the Goods within the time period permitted;</t>
  </si>
  <si>
    <t>10.5.3 the Buyer’s failure to comply with its obligations under clause 8 in effecting the removal of the Goods; and</t>
  </si>
  <si>
    <t>10.5.4 the Buyer’s removal of the Goods without the prior permission of the Agent,</t>
  </si>
  <si>
    <t>provided that any sums forfeited by the Buyer under clause 10.4.1 shall be credited against such liabilities, costs, claims, expenses, damages and losses.</t>
  </si>
  <si>
    <t>11. LIMITATION OF LIABILITY TO BUYERS</t>
  </si>
  <si>
    <t>11.1 Nothing in these Terms shall limit or exclude the liability of the Agent, the Seller, other members of the Agent’s and the Seller’s respective groups of companies, third parties connected to the Agent and the Seller and the Agent’s and the Seller’s directors, employees, subcontractors and agents for:</t>
  </si>
  <si>
    <t>11.1.1 death or personal injury caused by its or their negligence; or</t>
  </si>
  <si>
    <t>11.1.2 fraud or fraudulent misrepresentation.</t>
  </si>
  <si>
    <t>11.2 Subject to clause 11.1, all conditions, warranties and other terms which might otherwise be implied by statute, common law or the law of equity, including without limitation the terms implied the Sale of Goods Act, are, to the fullest extent permitted by law, expressly excluded.</t>
  </si>
  <si>
    <t>11.3 Subject to clause 11.1, the liability of the Agent, the Seller, other members of the Agent’s and the Seller’s respective groups of companies, third parties connected to the Agent and the Seller and the Agent’s and the Seller’s directors, employees, subcontractors and agents for loss incurred or suffered by the Buyer shall be limited to the price paid by the Buyer for the Goods (or if no price has been paid, the price agreed under clause 2 or clause 3).</t>
  </si>
  <si>
    <t>11.4 Subject to clause 11.1, the Agent, the Seller, other members of the Agent’s and the Seller’s respective groups of companies, third parties connected to the Agent and the Seller and the Agent’s and the Seller’s directors, employees, subcontractors and agents shall under no circumstances whatsoever be liable to the Buyer or any other person, whether in contract, tort (including negligence), breach of statutory duty, misrepresentation, or otherwise, for any:</t>
  </si>
  <si>
    <t>11.4.1 loss of income or revenue;</t>
  </si>
  <si>
    <t>11.4.2 loss of business or business opportunity;</t>
  </si>
  <si>
    <t>11.4.3 loss of profits;</t>
  </si>
  <si>
    <t>11.4.4 loss of contracts;</t>
  </si>
  <si>
    <t>11.4.5 loss of anticipated savings;</t>
  </si>
  <si>
    <t>11.4.6 loss of, or corruption or damage to, information or data;</t>
  </si>
  <si>
    <t>11.4.7 loss of or damage to goodwill;</t>
  </si>
  <si>
    <t>11.4.8 loss arising from third party claims;</t>
  </si>
  <si>
    <t>11.4.9 wasted management or office time; and</t>
  </si>
  <si>
    <t>11.4.10 indirect, special or consequential loss,</t>
  </si>
  <si>
    <t>arising under or in connection with these Terms and/or the sale of any Goods, provided that nothing in this clause 11.4 shall prevent claims for loss of or damage to the Buyer’s or any other person’s tangible property or any other claims for direct financial loss that are not excluded by any of the categories set out above.</t>
  </si>
  <si>
    <t>12. CONTACT THE AGENT</t>
  </si>
  <si>
    <t>To contact the Agent with any comments, questions or complaints, the Buyer should telephone the agent on (02) 9220 0000. The Agent will try to resolve any issues as soon as possible and, where appropriate, contact the Buyer to provide an answer or explain the outcome.</t>
  </si>
  <si>
    <t>13. PRIVACY</t>
  </si>
  <si>
    <t>The Agent shall comply with Australian privacy and data protection legislation and undertakes to process personal data in a lawful and fair manner only in connection with the sale of Goods. The Agent shall process personal data, which may include sensitive personal data, in accordance with its Privacy Policy http://www.gordonbrothers.com/Privacy.aspx. Processing personal data may include processing payments in respect of the Goods, contacting the Buyer in connection with the sale of the Goods and making credit and money laundering checks and storing the results. Personal data shall not be held for longer than the Agent considers necessary for the purposes for which it is processed.</t>
  </si>
  <si>
    <t>14. INTELLECTUAL PROPERTY</t>
  </si>
  <si>
    <t>14.3 The Buyer shall not copy, reproduce, alter, adapt, modify, translate or deface the Intellectual Property, in whole or in part and for any purpose, without the prior written permission of the Agent.</t>
  </si>
  <si>
    <t>15. GST</t>
  </si>
  <si>
    <t>Words or expressions used in this clause that are defined in A New Tax System (Goods and Services Tax) Act 1999 (GST Act) have the same meaning.</t>
  </si>
  <si>
    <t>All amounts payable by the Buyer to the Agent under this agreement (including, without limitation, the premium) do not include GST. If and to the extent that any amount payable by the Buyer to the Agent is consideration for a taxable supply by the Agent, the Buyer must pay to the Agent, an additional amount equal to the GST payable on the supply.</t>
  </si>
  <si>
    <t>The Company will, upon request by the Buyer or otherwise at its discretion, issue a tax invoice to the Buyer showing:</t>
  </si>
  <si>
    <t>a) the amount of GST included in the sale price of the goods; and</t>
  </si>
  <si>
    <t>b) any amounts payable by the Buyer to the Agent in consideration for any taxable supply made by the Agent to the Buyer under this agreement and any GST payable on that supply.</t>
  </si>
  <si>
    <t>A Buyer of Goods that are subsequently exported from Australia may be able to claim a refund from the Company for any GST included in the Sale price of the Goods if, within 60 days of the sale, the Buyer provides the Agent with:</t>
  </si>
  <si>
    <t>a) all relevant shipping documents confirming that the goods have been exported from Australia; and</t>
  </si>
  <si>
    <t>b) evidence to the reasonable satisfaction of the Company that the Buyer is not registered or required to be registered for GST in Australia.</t>
  </si>
  <si>
    <t>However, the Agent need not refund any GST amount to the Buyer under this clause, unless and until it receives a refund of this amount from the Seller.</t>
  </si>
  <si>
    <t>Notwithstanding the above, the Agent may (at its absolute discretion and at the request of the Buyer), agree to arrange for the export of the Goods on such conditions as the Company sees fit.</t>
  </si>
  <si>
    <t>If a payment to a party under this agreement is a reimbursement or indemnification, calculated by reference to a loss, cost or expense incurred by that party, then the payment will be reduced by the amount of any input tax credit to which that party is entitled on the acquisition of the taxable supply to which that loss, cost or expense relates.</t>
  </si>
  <si>
    <t>16. EVENTS BEYOND THE REASONABLE CONTROL OF THE AGENT</t>
  </si>
  <si>
    <t>16.1 The Agent and the Seller shall not be liable to the Buyer for any failure in the performance of its or their obligations caused by factors beyond its or their reasonable control.</t>
  </si>
  <si>
    <t>17. DISCLOSURE</t>
  </si>
  <si>
    <t>17.1 The Seller may provide a copy of these Terms to any party with a security interest against the Seller or the Goods for the purposes of procuring releases of security, including for the avoidance of doubt, National Australia Bank Limited and Raptis Investments.</t>
  </si>
  <si>
    <t>18. NOTICES</t>
  </si>
  <si>
    <t>18.1 Any notice required to be given under or in connection with these Terms shall be in writing and in English and shall be delivered by hand or by pre-paid first-class post or other next working day delivery service or by fax, but not by email. The Agent’s address and fax number shall be as set out in the Sale Particulars or the Auction Particulars and the Buyer’s address and fax number shall be as notified to the Agent in writing.</t>
  </si>
  <si>
    <t>18.2 Notices shall be deemed to have been received at the time the notice is left at the proper address if delivered by hand, at 9.00 am on the second working day after posting if delivered by pre-paid first- class post or other next working day delivery service, or at 9.00 am on the next working day after transmission if delivered by fax.</t>
  </si>
  <si>
    <t>18.3 This clause does not apply to the service of any proceedings or other documents in any legal action or, where applicable, any arbitration or other method of dispute resolution.</t>
  </si>
  <si>
    <t>19. STATUS OF THESE TERMS</t>
  </si>
  <si>
    <t>19.1 Subject to any variation agreed under clause 18, any sale of Goods to the Buyer by auction or private treaty shall be on these Terms to the exclusion of all other terms and conditions, including any other terms that the Buyer seeks to impose or incorporate, or which are implied by trade, custom, practice or course of dealing.</t>
  </si>
  <si>
    <t>19.2 The Buyer acknowledges and agrees that it has not relied on any statement, promise or representation made or given by, or on behalf of, the Agent or the Seller, which is not set out in these Terms, save that nothing in these Terms shall exclude or limit the Agent’s or the Seller’s liability for fraudulent misrepresentation.</t>
  </si>
  <si>
    <t>19.3 Clauses which expressly or by implication survive termination of the contract shall continue in full force and effect.</t>
  </si>
  <si>
    <t>19.4 A reference to a statute or statutory provision is a reference to it as amended, extended or re-enacted from time to time.</t>
  </si>
  <si>
    <t>20. VARIATION</t>
  </si>
  <si>
    <t>20.1 The Agent may in its absolute discretion vary these Terms at any time and for any reason. Such amendments shall be posted on the Website and shall be effective immediately provided that such amendments shall not affect any contract already concluded under clause 2 or clause 3.</t>
  </si>
  <si>
    <t>20.2 Except as set out in these Terms, no other variation of these Terms, including the introduction of any additional terms and conditions, shall be effective unless agreed in writing signed by the Agent.</t>
  </si>
  <si>
    <t>21. SEVERANCE</t>
  </si>
  <si>
    <t>If any term of these Terms is or becomes invalid, illegal or unenforceable, it shall be deemed modified to the minimum extent necessary to make it valid, legal and enforceable. If such modification is not possible, the relevant term shall be deemed deleted. Any modification to or deletion of a term under this clause shall not affect the validity and enforceability of the rest of these Terms.</t>
  </si>
  <si>
    <t>22. WAIVER</t>
  </si>
  <si>
    <t>No failure or delay by a party to exercise any right or remedy provided under these Terms or by law shall constitute a waiver of that or any other right or remedy, nor shall it prevent or restrict the further exercise of that or any other right or remedy. No single or partial exercise of such right or remedy shall prevent or restrict the further exercise of that or any other right or remedy.</t>
  </si>
  <si>
    <t>23. LAW AND JURISDICTION</t>
  </si>
  <si>
    <t>These Terms, together with the Sale Particulars, the Auction Particulars and any special conditions notified to the Buyer in writing prior to the sale of the Goods, shall be governed by New South Wales law and both parties irrevocably agree that the courts of New South Wales shall have exclusive jurisdiction to resolve any dispute or claim arising out of or in connection with the aforementioned documents (including non-contractual disputes or claims).</t>
  </si>
  <si>
    <t>SCHEDULE 1 – List of Items Subject to Third Party Claims</t>
  </si>
  <si>
    <t>Gas cylinders and bottles</t>
  </si>
  <si>
    <t>Life rafts</t>
  </si>
  <si>
    <t>AFMA monitoring equipment</t>
  </si>
  <si>
    <t>Satellite telephone equipment</t>
  </si>
  <si>
    <t>UNSW monitoring equipment</t>
  </si>
  <si>
    <t>Spare parts subject to Purchase Money Security Interests validly registered on the Personal Property Securities Register</t>
  </si>
  <si>
    <t>Refrigerated containers (MV Kestral only)</t>
  </si>
  <si>
    <t>1.1 Gordon Brothers is the trading name of Gordon Brothers Pty Ltd (Agent), a Limited Liability Company incorporated under the laws of New South Wales. The Company’s registered office is at Level 13, 60 Castlereagh Street, Sydney, NSW 2000 .</t>
  </si>
  <si>
    <t>1.2 These are the terms and conditions (Terms) under which the Agent, acting in its capacity as agent for the seller (Seller), sells equipment, plant, machinery and other goods (Goods) by auction and private treaty to a buyer (Buyer).</t>
  </si>
  <si>
    <t>2.2 When the Buyer makes an offer to the Agent to purchase the Goods by private treaty, such offer shall be deemed to be made on these Terms and subject to any special conditions contained in the particulars of sale (Sale Particulars) or otherwise notified by the Agent to the Buyer in writing prior to the Buyer’s offer being made or proposed in writing by the Buyer to the Agent as part of the offer.</t>
  </si>
  <si>
    <t>3.2 By submitting a bid for the Goods (Bid), the Buyer makes an offer to the Agent to purchase the Goods on these Terms and subject to any special conditions contained in the auction particulars (Auction Particulars).</t>
  </si>
  <si>
    <t>5.2 The Agent may in its absolute discretion refuse to admit any person to the premises where the Goods are displayed for inspection (Premises).</t>
  </si>
  <si>
    <t>7.6 There may be equipment or items (Items) that are attached to the Goods that are subject to third party claims. These known Items are listed at Schedule 1.</t>
  </si>
  <si>
    <t>14.1 In this clause Intellectual Property Rights means all patents, rights to inventions, copyright and related rights, trade marks, business names and domain names, rights in get-up, goodwill and the right to sue for passing off, rights in designs, database rights, rights to use, and protect the confidentiality of, confidential information (including know-how) and all other intellectual property rights, in each case whether registered or unregistered and including all applications and rights to apply for and be granted, renewals or extensions of, and rights to claim priority from, such rights and all similar or equivalent rights or forms of protection which subsist or will subsist now or in the future in any part of the world.</t>
  </si>
  <si>
    <t>14.2 All Intellectual Property Rights in and to the Website, the Sale Particulars, the Auction Particulars, any catalogues or advertising materials issued by the Agent and any photographs, illustrations or other images of the Goods (Intellectual Property) are and shall remain the property of the Agent or the Seller or their licensors.</t>
  </si>
  <si>
    <t>Assets are made avaialble for sale under the Under instructions of FTI Consulting in the matter of A. Raptis &amp; Sons Pty Limited (+six others) (Administrators Appointed).
All assets are sold subject to Gordon Brothers Terms of Sale on an as is where is basis. No warranties apply. A copy of these terms can be found included.
An administrators sale contract will apply.
A non-refundalbe deposit of 10% is required immediately upon acceptance.
A Buyers Premium of 8.5% appllies to all offers on the vessel fleet.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</si>
</sst>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9" x14ac:knownFonts="1">
    <font>
      <sz val="11"/>
      <color theme="1"/>
      <name val="Calibri"/>
      <family val="2"/>
      <scheme val="minor"/>
    </font>
    <font>
      <sz val="11"/>
      <color theme="1"/>
      <name val="Calibri"/>
      <family val="2"/>
      <scheme val="minor"/>
    </font>
    <font>
      <b/>
      <sz val="11"/>
      <color rgb="FFFFFFFF"/>
      <name val="Arial"/>
      <family val="2"/>
    </font>
    <font>
      <sz val="11"/>
      <color theme="1"/>
      <name val="Arial"/>
      <family val="2"/>
    </font>
    <font>
      <b/>
      <sz val="11"/>
      <color theme="1"/>
      <name val="Arial"/>
      <family val="2"/>
    </font>
    <font>
      <b/>
      <sz val="9"/>
      <color theme="0"/>
      <name val="Arial"/>
      <family val="2"/>
    </font>
    <font>
      <sz val="9"/>
      <color theme="1"/>
      <name val="Arial"/>
      <family val="2"/>
    </font>
    <font>
      <sz val="8"/>
      <name val="Calibri"/>
      <family val="2"/>
      <scheme val="minor"/>
    </font>
    <font>
      <b/>
      <sz val="9"/>
      <color theme="1"/>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002060"/>
        <bgColor indexed="64"/>
      </patternFill>
    </fill>
    <fill>
      <patternFill patternType="solid">
        <fgColor rgb="FF002060"/>
        <bgColor rgb="FF003366"/>
      </patternFill>
    </fill>
    <fill>
      <patternFill patternType="solid">
        <fgColor theme="6" tint="0.79998168889431442"/>
        <bgColor indexed="64"/>
      </patternFill>
    </fill>
    <fill>
      <patternFill patternType="solid">
        <fgColor theme="4"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114">
    <xf numFmtId="0" fontId="0" fillId="0" borderId="0" xfId="0"/>
    <xf numFmtId="0" fontId="3" fillId="0" borderId="0" xfId="0" applyFont="1" applyAlignment="1">
      <alignment horizontal="right"/>
    </xf>
    <xf numFmtId="0" fontId="3" fillId="0" borderId="0" xfId="0" applyFont="1" applyAlignment="1">
      <alignment horizontal="left"/>
    </xf>
    <xf numFmtId="0" fontId="3" fillId="0" borderId="0" xfId="0" applyFont="1" applyAlignment="1">
      <alignment horizontal="center"/>
    </xf>
    <xf numFmtId="14" fontId="3" fillId="0" borderId="0" xfId="0" applyNumberFormat="1" applyFont="1" applyAlignment="1">
      <alignment horizontal="center"/>
    </xf>
    <xf numFmtId="164" fontId="3" fillId="0" borderId="1" xfId="1" applyNumberFormat="1" applyFont="1" applyFill="1" applyBorder="1" applyAlignment="1" applyProtection="1">
      <alignment horizontal="center" vertical="center" wrapText="1"/>
      <protection locked="0"/>
    </xf>
    <xf numFmtId="164" fontId="3" fillId="2" borderId="1" xfId="1" applyNumberFormat="1" applyFont="1" applyFill="1" applyBorder="1" applyAlignment="1" applyProtection="1">
      <alignment horizontal="center" vertical="center" wrapText="1"/>
      <protection locked="0"/>
    </xf>
    <xf numFmtId="164" fontId="3" fillId="0" borderId="0" xfId="1" applyNumberFormat="1" applyFont="1" applyAlignment="1">
      <alignment horizontal="center"/>
    </xf>
    <xf numFmtId="0" fontId="6" fillId="0" borderId="0" xfId="0" applyFont="1" applyAlignment="1">
      <alignment horizontal="right"/>
    </xf>
    <xf numFmtId="164" fontId="6" fillId="0" borderId="1" xfId="1" applyNumberFormat="1" applyFont="1" applyFill="1" applyBorder="1" applyAlignment="1" applyProtection="1">
      <alignment horizontal="center" vertical="center" wrapText="1"/>
      <protection locked="0"/>
    </xf>
    <xf numFmtId="1" fontId="3" fillId="0" borderId="0" xfId="1" applyNumberFormat="1" applyFont="1" applyAlignment="1">
      <alignment horizontal="center"/>
    </xf>
    <xf numFmtId="0" fontId="6" fillId="0" borderId="1" xfId="0" applyFont="1" applyBorder="1" applyAlignment="1">
      <alignment horizontal="center" vertical="center" wrapText="1"/>
    </xf>
    <xf numFmtId="164" fontId="6" fillId="0" borderId="1" xfId="1" applyNumberFormat="1" applyFont="1" applyFill="1" applyBorder="1" applyAlignment="1" applyProtection="1">
      <alignment horizontal="center" vertical="center" wrapText="1"/>
    </xf>
    <xf numFmtId="0" fontId="6" fillId="6" borderId="1" xfId="0" applyFont="1" applyFill="1" applyBorder="1" applyAlignment="1">
      <alignment horizontal="center" vertical="center" wrapText="1"/>
    </xf>
    <xf numFmtId="164" fontId="6" fillId="6" borderId="1" xfId="1" applyNumberFormat="1" applyFont="1" applyFill="1" applyBorder="1" applyAlignment="1" applyProtection="1">
      <alignment horizontal="center" vertical="center"/>
      <protection locked="0"/>
    </xf>
    <xf numFmtId="164" fontId="6" fillId="6" borderId="1" xfId="1" applyNumberFormat="1" applyFont="1" applyFill="1" applyBorder="1" applyAlignment="1" applyProtection="1">
      <alignment horizontal="center" vertical="center" wrapText="1"/>
    </xf>
    <xf numFmtId="164" fontId="6" fillId="6" borderId="1" xfId="1" applyNumberFormat="1" applyFont="1" applyFill="1" applyBorder="1" applyAlignment="1" applyProtection="1">
      <alignment horizontal="center" vertical="center" wrapText="1"/>
      <protection locked="0"/>
    </xf>
    <xf numFmtId="0" fontId="5" fillId="3" borderId="1" xfId="0" applyFont="1" applyFill="1" applyBorder="1" applyAlignment="1">
      <alignment horizontal="center"/>
    </xf>
    <xf numFmtId="1" fontId="5" fillId="3" borderId="1" xfId="1" applyNumberFormat="1" applyFont="1" applyFill="1" applyBorder="1" applyAlignment="1" applyProtection="1">
      <alignment horizontal="center"/>
    </xf>
    <xf numFmtId="164" fontId="5" fillId="3" borderId="1" xfId="1" applyNumberFormat="1" applyFont="1" applyFill="1" applyBorder="1" applyAlignment="1" applyProtection="1">
      <alignment horizontal="center"/>
    </xf>
    <xf numFmtId="0" fontId="6" fillId="6" borderId="1" xfId="0" applyFont="1" applyFill="1" applyBorder="1" applyAlignment="1">
      <alignment horizontal="center" wrapText="1"/>
    </xf>
    <xf numFmtId="1" fontId="6" fillId="6" borderId="1" xfId="1" applyNumberFormat="1" applyFont="1" applyFill="1" applyBorder="1" applyAlignment="1" applyProtection="1">
      <alignment horizontal="center"/>
      <protection locked="0"/>
    </xf>
    <xf numFmtId="164" fontId="6" fillId="6" borderId="1" xfId="1" applyNumberFormat="1" applyFont="1" applyFill="1" applyBorder="1" applyAlignment="1" applyProtection="1">
      <alignment horizontal="center"/>
      <protection locked="0"/>
    </xf>
    <xf numFmtId="164" fontId="6" fillId="6" borderId="1" xfId="1" applyNumberFormat="1" applyFont="1" applyFill="1" applyBorder="1" applyAlignment="1" applyProtection="1">
      <alignment horizontal="center" wrapText="1"/>
    </xf>
    <xf numFmtId="0" fontId="6" fillId="0" borderId="1" xfId="0" applyFont="1" applyBorder="1" applyAlignment="1">
      <alignment horizontal="center" wrapText="1"/>
    </xf>
    <xf numFmtId="1" fontId="6" fillId="0" borderId="1" xfId="1" applyNumberFormat="1" applyFont="1" applyFill="1" applyBorder="1" applyAlignment="1" applyProtection="1">
      <alignment horizontal="center" wrapText="1"/>
      <protection locked="0"/>
    </xf>
    <xf numFmtId="164" fontId="6" fillId="0" borderId="1" xfId="1" applyNumberFormat="1" applyFont="1" applyFill="1" applyBorder="1" applyAlignment="1" applyProtection="1">
      <alignment horizontal="center"/>
      <protection locked="0"/>
    </xf>
    <xf numFmtId="164" fontId="6" fillId="0" borderId="1" xfId="1" applyNumberFormat="1" applyFont="1" applyFill="1" applyBorder="1" applyAlignment="1" applyProtection="1">
      <alignment horizontal="center" wrapText="1"/>
    </xf>
    <xf numFmtId="1" fontId="6" fillId="6" borderId="1" xfId="1" applyNumberFormat="1" applyFont="1" applyFill="1" applyBorder="1" applyAlignment="1" applyProtection="1">
      <alignment horizontal="center" wrapText="1"/>
      <protection locked="0"/>
    </xf>
    <xf numFmtId="164" fontId="6" fillId="6" borderId="1" xfId="1" applyNumberFormat="1" applyFont="1" applyFill="1" applyBorder="1" applyAlignment="1" applyProtection="1">
      <alignment horizontal="center" wrapText="1"/>
      <protection locked="0"/>
    </xf>
    <xf numFmtId="164" fontId="6" fillId="0" borderId="1" xfId="1" applyNumberFormat="1" applyFont="1" applyFill="1" applyBorder="1" applyAlignment="1" applyProtection="1">
      <alignment horizontal="center" wrapText="1"/>
      <protection locked="0"/>
    </xf>
    <xf numFmtId="0" fontId="6" fillId="0" borderId="0" xfId="0" applyFont="1" applyAlignment="1">
      <alignment wrapText="1"/>
    </xf>
    <xf numFmtId="0" fontId="6" fillId="0" borderId="0" xfId="0" applyFont="1" applyAlignment="1">
      <alignment horizontal="center" wrapText="1"/>
    </xf>
    <xf numFmtId="0" fontId="6" fillId="6" borderId="1" xfId="0" applyFont="1" applyFill="1" applyBorder="1" applyAlignment="1">
      <alignment horizontal="center" vertical="center"/>
    </xf>
    <xf numFmtId="0" fontId="6" fillId="0" borderId="1" xfId="0" applyFont="1" applyBorder="1" applyAlignment="1">
      <alignment horizontal="center" vertical="center"/>
    </xf>
    <xf numFmtId="0" fontId="0" fillId="0" borderId="0" xfId="0" applyAlignment="1">
      <alignment vertical="center" wrapText="1"/>
    </xf>
    <xf numFmtId="0" fontId="0" fillId="0" borderId="0" xfId="0" applyAlignment="1">
      <alignment vertical="center"/>
    </xf>
    <xf numFmtId="0" fontId="5" fillId="3" borderId="1" xfId="0" applyFont="1" applyFill="1" applyBorder="1" applyAlignment="1" applyProtection="1">
      <alignment horizontal="center" vertical="center" wrapText="1"/>
      <protection locked="0"/>
    </xf>
    <xf numFmtId="164" fontId="5" fillId="3" borderId="1" xfId="1" applyNumberFormat="1" applyFont="1" applyFill="1" applyBorder="1" applyAlignment="1" applyProtection="1">
      <alignment horizontal="center" vertical="center" wrapText="1"/>
      <protection locked="0"/>
    </xf>
    <xf numFmtId="0" fontId="6" fillId="5" borderId="1" xfId="0" applyFont="1" applyFill="1" applyBorder="1" applyAlignment="1" applyProtection="1">
      <alignment horizontal="left" vertical="center" wrapText="1" indent="1"/>
      <protection locked="0"/>
    </xf>
    <xf numFmtId="0" fontId="6" fillId="5" borderId="1" xfId="0" applyFont="1" applyFill="1" applyBorder="1" applyAlignment="1" applyProtection="1">
      <alignment horizontal="center" vertical="center" wrapText="1"/>
      <protection locked="0"/>
    </xf>
    <xf numFmtId="164" fontId="6" fillId="5" borderId="1" xfId="1" applyNumberFormat="1" applyFont="1" applyFill="1" applyBorder="1" applyAlignment="1" applyProtection="1">
      <alignment horizontal="center" vertical="center" wrapText="1"/>
      <protection locked="0"/>
    </xf>
    <xf numFmtId="0" fontId="6" fillId="6" borderId="1" xfId="0" applyFont="1" applyFill="1" applyBorder="1" applyAlignment="1" applyProtection="1">
      <alignment horizontal="left" vertical="center" wrapText="1" indent="1"/>
      <protection locked="0"/>
    </xf>
    <xf numFmtId="0" fontId="6" fillId="6"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left" vertical="center" wrapText="1" indent="1"/>
      <protection locked="0"/>
    </xf>
    <xf numFmtId="0" fontId="6" fillId="0" borderId="1" xfId="0" applyFont="1" applyBorder="1" applyAlignment="1" applyProtection="1">
      <alignment horizontal="center" vertical="center" wrapText="1"/>
      <protection locked="0"/>
    </xf>
    <xf numFmtId="0" fontId="5" fillId="3" borderId="2" xfId="0" applyFont="1" applyFill="1" applyBorder="1" applyAlignment="1" applyProtection="1">
      <alignment horizontal="center"/>
      <protection locked="0"/>
    </xf>
    <xf numFmtId="0" fontId="5" fillId="3" borderId="1" xfId="0" applyFont="1" applyFill="1" applyBorder="1" applyAlignment="1" applyProtection="1">
      <alignment horizontal="center"/>
      <protection locked="0"/>
    </xf>
    <xf numFmtId="0" fontId="6" fillId="6" borderId="2" xfId="0" applyFont="1" applyFill="1" applyBorder="1" applyAlignment="1" applyProtection="1">
      <alignment horizontal="center" wrapText="1"/>
      <protection locked="0"/>
    </xf>
    <xf numFmtId="0" fontId="6" fillId="6" borderId="1" xfId="0" applyFont="1" applyFill="1" applyBorder="1" applyAlignment="1" applyProtection="1">
      <alignment horizontal="center" wrapText="1"/>
      <protection locked="0"/>
    </xf>
    <xf numFmtId="0" fontId="6" fillId="0" borderId="2" xfId="0" applyFont="1" applyBorder="1" applyAlignment="1" applyProtection="1">
      <alignment horizontal="center" wrapText="1"/>
      <protection locked="0"/>
    </xf>
    <xf numFmtId="0" fontId="6" fillId="0" borderId="1" xfId="0" applyFont="1" applyBorder="1" applyAlignment="1" applyProtection="1">
      <alignment horizontal="center" wrapText="1"/>
      <protection locked="0"/>
    </xf>
    <xf numFmtId="0" fontId="6" fillId="0" borderId="0" xfId="0" applyFont="1" applyAlignment="1" applyProtection="1">
      <alignment horizontal="right"/>
      <protection locked="0"/>
    </xf>
    <xf numFmtId="0" fontId="6" fillId="0" borderId="0" xfId="0" applyFont="1" applyAlignment="1" applyProtection="1">
      <alignment wrapText="1"/>
      <protection locked="0"/>
    </xf>
    <xf numFmtId="0" fontId="6" fillId="0" borderId="0" xfId="0" applyFont="1" applyAlignment="1" applyProtection="1">
      <alignment horizontal="center" wrapText="1"/>
      <protection locked="0"/>
    </xf>
    <xf numFmtId="0" fontId="2" fillId="4" borderId="1" xfId="0" applyFont="1" applyFill="1" applyBorder="1" applyAlignment="1" applyProtection="1">
      <alignment horizontal="right" vertical="center" indent="5"/>
      <protection locked="0"/>
    </xf>
    <xf numFmtId="0" fontId="4" fillId="2"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1" xfId="0" applyFont="1" applyBorder="1" applyAlignment="1" applyProtection="1">
      <alignment horizontal="left" vertical="center" indent="2"/>
      <protection locked="0"/>
    </xf>
    <xf numFmtId="0" fontId="3" fillId="0" borderId="1" xfId="0" applyFont="1" applyBorder="1" applyAlignment="1" applyProtection="1">
      <alignment horizontal="left" vertical="center" wrapText="1" indent="2"/>
      <protection locked="0"/>
    </xf>
    <xf numFmtId="0" fontId="3" fillId="0" borderId="1" xfId="0" applyFont="1" applyBorder="1" applyAlignment="1" applyProtection="1">
      <alignment horizontal="left" vertical="center" indent="2"/>
      <protection locked="0"/>
    </xf>
    <xf numFmtId="1" fontId="4" fillId="0" borderId="1" xfId="0" applyNumberFormat="1" applyFont="1" applyBorder="1" applyAlignment="1" applyProtection="1">
      <alignment horizontal="left" vertical="center" indent="2"/>
      <protection locked="0"/>
    </xf>
    <xf numFmtId="0" fontId="3" fillId="0" borderId="1" xfId="0" applyFont="1" applyBorder="1" applyAlignment="1">
      <alignment horizontal="left" vertical="center" wrapText="1" indent="2"/>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indent="1"/>
    </xf>
    <xf numFmtId="0" fontId="4" fillId="0" borderId="1" xfId="0" applyFont="1" applyBorder="1" applyAlignment="1">
      <alignment horizontal="left" indent="1"/>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2" borderId="3" xfId="0" applyFont="1" applyFill="1" applyBorder="1" applyAlignment="1">
      <alignment horizontal="left" vertical="center" wrapText="1" indent="1"/>
    </xf>
    <xf numFmtId="0" fontId="3" fillId="2" borderId="4" xfId="0" applyFont="1" applyFill="1" applyBorder="1" applyAlignment="1">
      <alignment horizontal="left" vertical="center" wrapText="1" indent="1"/>
    </xf>
    <xf numFmtId="0" fontId="3" fillId="2" borderId="2" xfId="0" applyFont="1" applyFill="1" applyBorder="1" applyAlignment="1">
      <alignment horizontal="left" vertical="center" wrapText="1" indent="1"/>
    </xf>
    <xf numFmtId="14" fontId="4" fillId="0" borderId="1" xfId="0" applyNumberFormat="1" applyFont="1" applyBorder="1" applyAlignment="1">
      <alignment horizontal="left" vertical="center" indent="1"/>
    </xf>
    <xf numFmtId="0" fontId="4" fillId="2" borderId="3"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2" fillId="4" borderId="1" xfId="0" applyFont="1" applyFill="1" applyBorder="1" applyAlignment="1" applyProtection="1">
      <alignment horizontal="right" vertical="center" indent="4"/>
      <protection locked="0"/>
    </xf>
    <xf numFmtId="0" fontId="4" fillId="0" borderId="1" xfId="0" applyFont="1" applyBorder="1" applyAlignment="1" applyProtection="1">
      <alignment horizontal="center" vertical="center" wrapText="1"/>
      <protection locked="0"/>
    </xf>
    <xf numFmtId="0" fontId="8" fillId="0" borderId="16" xfId="0"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2" fillId="4" borderId="5" xfId="0" applyFont="1" applyFill="1" applyBorder="1" applyAlignment="1" applyProtection="1">
      <alignment horizontal="right" vertical="center"/>
      <protection locked="0"/>
    </xf>
    <xf numFmtId="0" fontId="2" fillId="4" borderId="6" xfId="0" applyFont="1" applyFill="1" applyBorder="1" applyAlignment="1" applyProtection="1">
      <alignment horizontal="right" vertical="center"/>
      <protection locked="0"/>
    </xf>
    <xf numFmtId="0" fontId="2" fillId="4" borderId="7" xfId="0" applyFont="1" applyFill="1" applyBorder="1" applyAlignment="1" applyProtection="1">
      <alignment horizontal="right" vertical="center"/>
      <protection locked="0"/>
    </xf>
    <xf numFmtId="0" fontId="2" fillId="4" borderId="8" xfId="0" applyFont="1" applyFill="1" applyBorder="1" applyAlignment="1" applyProtection="1">
      <alignment horizontal="right" vertical="center"/>
      <protection locked="0"/>
    </xf>
    <xf numFmtId="0" fontId="2" fillId="4" borderId="0" xfId="0" applyFont="1" applyFill="1" applyAlignment="1" applyProtection="1">
      <alignment horizontal="right" vertical="center"/>
      <protection locked="0"/>
    </xf>
    <xf numFmtId="0" fontId="2" fillId="4" borderId="9" xfId="0" applyFont="1" applyFill="1" applyBorder="1" applyAlignment="1" applyProtection="1">
      <alignment horizontal="right" vertical="center"/>
      <protection locked="0"/>
    </xf>
    <xf numFmtId="0" fontId="2" fillId="4" borderId="10" xfId="0" applyFont="1" applyFill="1" applyBorder="1" applyAlignment="1" applyProtection="1">
      <alignment horizontal="right" vertical="center"/>
      <protection locked="0"/>
    </xf>
    <xf numFmtId="0" fontId="2" fillId="4" borderId="11" xfId="0" applyFont="1" applyFill="1" applyBorder="1" applyAlignment="1" applyProtection="1">
      <alignment horizontal="right" vertical="center"/>
      <protection locked="0"/>
    </xf>
    <xf numFmtId="0" fontId="2" fillId="4" borderId="12" xfId="0" applyFont="1" applyFill="1" applyBorder="1" applyAlignment="1" applyProtection="1">
      <alignment horizontal="right" vertical="center"/>
      <protection locked="0"/>
    </xf>
    <xf numFmtId="0" fontId="4" fillId="2" borderId="5" xfId="0" applyFont="1" applyFill="1" applyBorder="1" applyAlignment="1" applyProtection="1">
      <alignment horizontal="center" wrapText="1"/>
      <protection locked="0"/>
    </xf>
    <xf numFmtId="0" fontId="4" fillId="2" borderId="4" xfId="0" applyFont="1" applyFill="1" applyBorder="1" applyAlignment="1" applyProtection="1">
      <alignment horizontal="center" wrapText="1"/>
      <protection locked="0"/>
    </xf>
    <xf numFmtId="0" fontId="4" fillId="2" borderId="2" xfId="0" applyFont="1" applyFill="1" applyBorder="1" applyAlignment="1" applyProtection="1">
      <alignment horizontal="center" wrapText="1"/>
      <protection locked="0"/>
    </xf>
    <xf numFmtId="0" fontId="4" fillId="0" borderId="3" xfId="0" applyFont="1" applyBorder="1" applyAlignment="1" applyProtection="1">
      <alignment horizontal="center" wrapText="1"/>
      <protection locked="0"/>
    </xf>
    <xf numFmtId="0" fontId="4" fillId="0" borderId="4" xfId="0" applyFont="1" applyBorder="1" applyAlignment="1" applyProtection="1">
      <alignment horizontal="center" wrapText="1"/>
      <protection locked="0"/>
    </xf>
    <xf numFmtId="0" fontId="4" fillId="0" borderId="2" xfId="0" applyFont="1" applyBorder="1" applyAlignment="1" applyProtection="1">
      <alignment horizontal="center" wrapText="1"/>
      <protection locked="0"/>
    </xf>
    <xf numFmtId="0" fontId="4" fillId="2" borderId="3" xfId="0" applyFont="1" applyFill="1" applyBorder="1" applyAlignment="1" applyProtection="1">
      <alignment horizontal="center" wrapText="1"/>
      <protection locked="0"/>
    </xf>
    <xf numFmtId="0" fontId="3" fillId="0" borderId="3" xfId="0" applyFont="1" applyBorder="1" applyAlignment="1" applyProtection="1">
      <alignment horizontal="left" wrapText="1"/>
      <protection locked="0"/>
    </xf>
    <xf numFmtId="0" fontId="3" fillId="0" borderId="4" xfId="0" applyFont="1" applyBorder="1" applyAlignment="1" applyProtection="1">
      <alignment horizontal="left" wrapText="1"/>
      <protection locked="0"/>
    </xf>
    <xf numFmtId="0" fontId="3" fillId="0" borderId="2" xfId="0" applyFont="1" applyBorder="1" applyAlignment="1" applyProtection="1">
      <alignment horizontal="left" wrapText="1"/>
      <protection locked="0"/>
    </xf>
    <xf numFmtId="164" fontId="6" fillId="0" borderId="18" xfId="1" applyNumberFormat="1" applyFont="1" applyBorder="1" applyAlignment="1">
      <alignment horizontal="center" vertical="center"/>
    </xf>
    <xf numFmtId="164" fontId="6" fillId="0" borderId="19" xfId="1" applyNumberFormat="1" applyFont="1" applyBorder="1" applyAlignment="1">
      <alignment horizontal="center" vertical="center"/>
    </xf>
    <xf numFmtId="164" fontId="6" fillId="0" borderId="18"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6" fillId="0" borderId="18" xfId="0" applyNumberFormat="1" applyFont="1" applyBorder="1" applyAlignment="1">
      <alignment horizontal="center" vertical="center" wrapText="1"/>
    </xf>
    <xf numFmtId="164" fontId="6" fillId="0" borderId="19" xfId="0" applyNumberFormat="1" applyFont="1" applyBorder="1" applyAlignment="1">
      <alignment horizontal="center" vertical="center" wrapText="1"/>
    </xf>
    <xf numFmtId="164" fontId="6" fillId="0" borderId="18" xfId="1" applyNumberFormat="1" applyFont="1" applyFill="1" applyBorder="1" applyAlignment="1" applyProtection="1">
      <alignment horizontal="center" vertical="center"/>
      <protection locked="0"/>
    </xf>
    <xf numFmtId="164" fontId="6" fillId="0" borderId="19" xfId="1" applyNumberFormat="1" applyFont="1" applyFill="1" applyBorder="1" applyAlignment="1" applyProtection="1">
      <alignment horizontal="center" vertical="center"/>
      <protection locked="0"/>
    </xf>
  </cellXfs>
  <cellStyles count="2">
    <cellStyle name="Currency" xfId="1" builtinId="4"/>
    <cellStyle name="Normal" xfId="0" builtinId="0"/>
  </cellStyles>
  <dxfs count="38">
    <dxf>
      <fill>
        <patternFill patternType="solid">
          <fgColor rgb="FFC6EFCE"/>
          <bgColor rgb="FFC6EFCE"/>
        </patternFill>
      </fill>
    </dxf>
    <dxf>
      <fill>
        <patternFill patternType="solid">
          <fgColor rgb="FFFFEB9C"/>
          <bgColor rgb="FFFFEB9C"/>
        </patternFill>
      </fill>
    </dxf>
    <dxf>
      <fill>
        <patternFill patternType="solid">
          <fgColor rgb="FFFFC7CE"/>
          <bgColor rgb="FFFFC7CE"/>
        </patternFill>
      </fill>
    </dxf>
    <dxf>
      <fill>
        <patternFill patternType="solid">
          <fgColor rgb="FFC6EFCE"/>
          <bgColor rgb="FFC6EFCE"/>
        </patternFill>
      </fill>
    </dxf>
    <dxf>
      <fill>
        <patternFill patternType="solid">
          <fgColor rgb="FFFFEB9C"/>
          <bgColor rgb="FFFFEB9C"/>
        </patternFill>
      </fill>
    </dxf>
    <dxf>
      <fill>
        <patternFill patternType="solid">
          <fgColor rgb="FFC6EFCE"/>
          <bgColor rgb="FFC6EFCE"/>
        </patternFill>
      </fill>
    </dxf>
    <dxf>
      <fill>
        <patternFill patternType="solid">
          <fgColor rgb="FFFFEB9C"/>
          <bgColor rgb="FFFFEB9C"/>
        </patternFill>
      </fill>
    </dxf>
    <dxf>
      <fill>
        <patternFill patternType="solid">
          <fgColor rgb="FFC6EFCE"/>
          <bgColor rgb="FFC6EFCE"/>
        </patternFill>
      </fill>
    </dxf>
    <dxf>
      <fill>
        <patternFill patternType="solid">
          <fgColor rgb="FFFFEB9C"/>
          <bgColor rgb="FFFFEB9C"/>
        </patternFill>
      </fill>
    </dxf>
    <dxf>
      <fill>
        <patternFill patternType="solid">
          <fgColor rgb="FFC6EFCE"/>
          <bgColor rgb="FFC6EFCE"/>
        </patternFill>
      </fill>
    </dxf>
    <dxf>
      <fill>
        <patternFill patternType="solid">
          <fgColor rgb="FFFFEB9C"/>
          <bgColor rgb="FFFFEB9C"/>
        </patternFill>
      </fill>
    </dxf>
    <dxf>
      <fill>
        <patternFill patternType="solid">
          <fgColor rgb="FFC6EFCE"/>
          <bgColor rgb="FFC6EFCE"/>
        </patternFill>
      </fill>
    </dxf>
    <dxf>
      <fill>
        <patternFill patternType="solid">
          <fgColor rgb="FFFFEB9C"/>
          <bgColor rgb="FFFFEB9C"/>
        </patternFill>
      </fill>
    </dxf>
    <dxf>
      <fill>
        <patternFill patternType="solid">
          <fgColor rgb="FFC6EFCE"/>
          <bgColor rgb="FFC6EFCE"/>
        </patternFill>
      </fill>
    </dxf>
    <dxf>
      <fill>
        <patternFill patternType="solid">
          <fgColor rgb="FFFFEB9C"/>
          <bgColor rgb="FFFFEB9C"/>
        </patternFill>
      </fill>
    </dxf>
    <dxf>
      <fill>
        <patternFill patternType="solid">
          <fgColor rgb="FFC6EFCE"/>
          <bgColor rgb="FFC6EFCE"/>
        </patternFill>
      </fill>
    </dxf>
    <dxf>
      <fill>
        <patternFill patternType="solid">
          <fgColor rgb="FFFFEB9C"/>
          <bgColor rgb="FFFFEB9C"/>
        </patternFill>
      </fill>
    </dxf>
    <dxf>
      <fill>
        <patternFill patternType="solid">
          <fgColor rgb="FFFFC7CE"/>
          <bgColor rgb="FFFFC7CE"/>
        </patternFill>
      </fill>
    </dxf>
    <dxf>
      <fill>
        <patternFill patternType="solid">
          <fgColor rgb="FFC6EFCE"/>
          <bgColor rgb="FFC6EFCE"/>
        </patternFill>
      </fill>
    </dxf>
    <dxf>
      <fill>
        <patternFill patternType="solid">
          <fgColor rgb="FFFFEB9C"/>
          <bgColor rgb="FFFFEB9C"/>
        </patternFill>
      </fill>
    </dxf>
    <dxf>
      <fill>
        <patternFill patternType="solid">
          <fgColor rgb="FFFFC7CE"/>
          <bgColor rgb="FFFFC7C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C6EFCE"/>
          <bgColor rgb="FFC6EFCE"/>
        </patternFill>
      </fill>
    </dxf>
    <dxf>
      <fill>
        <patternFill patternType="solid">
          <fgColor rgb="FFFFEB9C"/>
          <bgColor rgb="FFFFEB9C"/>
        </patternFill>
      </fill>
    </dxf>
    <dxf>
      <fill>
        <patternFill patternType="solid">
          <fgColor rgb="FFC6EFCE"/>
          <bgColor rgb="FFC6EFCE"/>
        </patternFill>
      </fill>
    </dxf>
    <dxf>
      <fill>
        <patternFill patternType="solid">
          <fgColor rgb="FFFFEB9C"/>
          <bgColor rgb="FFFFEB9C"/>
        </patternFill>
      </fill>
    </dxf>
    <dxf>
      <fill>
        <patternFill patternType="solid">
          <fgColor rgb="FFFFC7CE"/>
          <bgColor rgb="FFFFC7CE"/>
        </patternFill>
      </fill>
    </dxf>
    <dxf>
      <fill>
        <patternFill patternType="solid">
          <fgColor rgb="FFC6EFCE"/>
          <bgColor rgb="FFC6EFCE"/>
        </patternFill>
      </fill>
    </dxf>
    <dxf>
      <fill>
        <patternFill patternType="solid">
          <fgColor rgb="FFFFEB9C"/>
          <bgColor rgb="FFFFEB9C"/>
        </patternFill>
      </fill>
    </dxf>
    <dxf>
      <fill>
        <patternFill patternType="solid">
          <fgColor rgb="FFC6EFCE"/>
          <bgColor rgb="FFC6EFCE"/>
        </patternFill>
      </fill>
    </dxf>
    <dxf>
      <fill>
        <patternFill patternType="solid">
          <fgColor rgb="FFFFEB9C"/>
          <bgColor rgb="FFFFEB9C"/>
        </patternFill>
      </fill>
    </dxf>
    <dxf>
      <fill>
        <patternFill patternType="solid">
          <fgColor rgb="FFC6EFCE"/>
          <bgColor rgb="FFC6EFCE"/>
        </patternFill>
      </fill>
    </dxf>
    <dxf>
      <fill>
        <patternFill patternType="solid">
          <fgColor rgb="FFFFEB9C"/>
          <bgColor rgb="FFFFEB9C"/>
        </patternFill>
      </fill>
    </dxf>
    <dxf>
      <fill>
        <patternFill patternType="solid">
          <fgColor rgb="FFFFC7CE"/>
          <bgColor rgb="FFFFC7CE"/>
        </patternFill>
      </fill>
    </dxf>
    <dxf>
      <fill>
        <patternFill patternType="solid">
          <fgColor rgb="FFC6EFCE"/>
          <bgColor rgb="FFC6EFCE"/>
        </patternFill>
      </fill>
    </dxf>
    <dxf>
      <fill>
        <patternFill patternType="solid">
          <fgColor rgb="FFFFEB9C"/>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310444</xdr:colOff>
      <xdr:row>0</xdr:row>
      <xdr:rowOff>95920</xdr:rowOff>
    </xdr:from>
    <xdr:to>
      <xdr:col>4</xdr:col>
      <xdr:colOff>183444</xdr:colOff>
      <xdr:row>2</xdr:row>
      <xdr:rowOff>508000</xdr:rowOff>
    </xdr:to>
    <xdr:pic>
      <xdr:nvPicPr>
        <xdr:cNvPr id="2" name="Picture 1" descr="Gordon Brothers">
          <a:extLst>
            <a:ext uri="{FF2B5EF4-FFF2-40B4-BE49-F238E27FC236}">
              <a16:creationId xmlns:a16="http://schemas.microsoft.com/office/drawing/2014/main" id="{A3A3144F-0512-4167-8A8F-F9976799E8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0444" y="95920"/>
          <a:ext cx="2578100" cy="767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310444</xdr:colOff>
      <xdr:row>0</xdr:row>
      <xdr:rowOff>95920</xdr:rowOff>
    </xdr:from>
    <xdr:to>
      <xdr:col>3</xdr:col>
      <xdr:colOff>797278</xdr:colOff>
      <xdr:row>2</xdr:row>
      <xdr:rowOff>508000</xdr:rowOff>
    </xdr:to>
    <xdr:pic>
      <xdr:nvPicPr>
        <xdr:cNvPr id="2" name="Picture 1" descr="Gordon Brothers">
          <a:extLst>
            <a:ext uri="{FF2B5EF4-FFF2-40B4-BE49-F238E27FC236}">
              <a16:creationId xmlns:a16="http://schemas.microsoft.com/office/drawing/2014/main" id="{DF79336F-CDF4-4A6C-B67F-FFC40B837A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0444" y="95920"/>
          <a:ext cx="2578100" cy="767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175506</xdr:colOff>
      <xdr:row>0</xdr:row>
      <xdr:rowOff>72107</xdr:rowOff>
    </xdr:from>
    <xdr:to>
      <xdr:col>1</xdr:col>
      <xdr:colOff>947208</xdr:colOff>
      <xdr:row>0</xdr:row>
      <xdr:rowOff>851958</xdr:rowOff>
    </xdr:to>
    <xdr:pic>
      <xdr:nvPicPr>
        <xdr:cNvPr id="4" name="Picture 3" descr="Gordon Brothers">
          <a:extLst>
            <a:ext uri="{FF2B5EF4-FFF2-40B4-BE49-F238E27FC236}">
              <a16:creationId xmlns:a16="http://schemas.microsoft.com/office/drawing/2014/main" id="{B6E2679E-CE46-4289-B141-32F89C8EA0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5506" y="72107"/>
          <a:ext cx="2454452" cy="7798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D245B-75A1-4D6B-98FF-AD2F52C0EF6B}">
  <dimension ref="A1:M22"/>
  <sheetViews>
    <sheetView tabSelected="1" topLeftCell="A13" zoomScale="90" zoomScaleNormal="90" workbookViewId="0">
      <selection activeCell="P19" sqref="P19"/>
    </sheetView>
  </sheetViews>
  <sheetFormatPr defaultColWidth="12.1796875" defaultRowHeight="14" x14ac:dyDescent="0.3"/>
  <cols>
    <col min="1" max="1" width="14.1796875" style="2" customWidth="1"/>
    <col min="2" max="2" width="8.453125" style="3" customWidth="1"/>
    <col min="3" max="3" width="7.453125" style="3" customWidth="1"/>
    <col min="4" max="4" width="8.81640625" style="3" customWidth="1"/>
    <col min="5" max="5" width="9.26953125" style="3" customWidth="1"/>
    <col min="6" max="7" width="8.453125" style="3" customWidth="1"/>
    <col min="8" max="8" width="8.453125" style="4" customWidth="1"/>
    <col min="9" max="12" width="8.453125" style="7" customWidth="1"/>
    <col min="13" max="13" width="19.81640625" style="7" customWidth="1"/>
    <col min="14" max="16384" width="12.1796875" style="1"/>
  </cols>
  <sheetData>
    <row r="1" spans="1:13" x14ac:dyDescent="0.3">
      <c r="A1" s="55" t="s">
        <v>42</v>
      </c>
      <c r="B1" s="55"/>
      <c r="C1" s="55"/>
      <c r="D1" s="55"/>
      <c r="E1" s="55"/>
      <c r="F1" s="55"/>
      <c r="G1" s="55"/>
      <c r="H1" s="55"/>
      <c r="I1" s="55"/>
      <c r="J1" s="55"/>
      <c r="K1" s="55"/>
      <c r="L1" s="55"/>
      <c r="M1" s="55"/>
    </row>
    <row r="2" spans="1:13" x14ac:dyDescent="0.3">
      <c r="A2" s="55"/>
      <c r="B2" s="55"/>
      <c r="C2" s="55"/>
      <c r="D2" s="55"/>
      <c r="E2" s="55"/>
      <c r="F2" s="55"/>
      <c r="G2" s="55"/>
      <c r="H2" s="55"/>
      <c r="I2" s="55"/>
      <c r="J2" s="55"/>
      <c r="K2" s="55"/>
      <c r="L2" s="55"/>
      <c r="M2" s="55"/>
    </row>
    <row r="3" spans="1:13" ht="51" customHeight="1" x14ac:dyDescent="0.3">
      <c r="A3" s="55"/>
      <c r="B3" s="55"/>
      <c r="C3" s="55"/>
      <c r="D3" s="55"/>
      <c r="E3" s="55"/>
      <c r="F3" s="55"/>
      <c r="G3" s="55"/>
      <c r="H3" s="55"/>
      <c r="I3" s="55"/>
      <c r="J3" s="55"/>
      <c r="K3" s="55"/>
      <c r="L3" s="55"/>
      <c r="M3" s="55"/>
    </row>
    <row r="4" spans="1:13" ht="27.65" customHeight="1" x14ac:dyDescent="0.3">
      <c r="A4" s="56" t="s">
        <v>55</v>
      </c>
      <c r="B4" s="57"/>
      <c r="C4" s="57"/>
      <c r="D4" s="57"/>
      <c r="E4" s="57"/>
      <c r="F4" s="57"/>
      <c r="G4" s="57"/>
      <c r="H4" s="57"/>
      <c r="I4" s="57"/>
      <c r="J4" s="57"/>
      <c r="K4" s="57"/>
      <c r="L4" s="57"/>
      <c r="M4" s="57"/>
    </row>
    <row r="5" spans="1:13" ht="67.5" customHeight="1" x14ac:dyDescent="0.3">
      <c r="A5" s="60" t="s">
        <v>74</v>
      </c>
      <c r="B5" s="61"/>
      <c r="C5" s="61"/>
      <c r="D5" s="61"/>
      <c r="E5" s="61"/>
      <c r="F5" s="61"/>
      <c r="G5" s="61"/>
      <c r="H5" s="61"/>
      <c r="I5" s="61"/>
      <c r="J5" s="61"/>
      <c r="K5" s="61"/>
      <c r="L5" s="61"/>
      <c r="M5" s="61"/>
    </row>
    <row r="6" spans="1:13" ht="27.65" customHeight="1" x14ac:dyDescent="0.3">
      <c r="A6" s="58" t="s">
        <v>32</v>
      </c>
      <c r="B6" s="58"/>
      <c r="C6" s="58"/>
      <c r="D6" s="59"/>
      <c r="E6" s="59"/>
      <c r="F6" s="59"/>
      <c r="G6" s="59"/>
      <c r="H6" s="59"/>
      <c r="I6" s="59"/>
      <c r="J6" s="59"/>
      <c r="K6" s="59"/>
      <c r="L6" s="59"/>
      <c r="M6" s="59"/>
    </row>
    <row r="7" spans="1:13" ht="27.65" customHeight="1" x14ac:dyDescent="0.3">
      <c r="A7" s="58" t="s">
        <v>33</v>
      </c>
      <c r="B7" s="58"/>
      <c r="C7" s="58"/>
      <c r="D7" s="59"/>
      <c r="E7" s="59"/>
      <c r="F7" s="59"/>
      <c r="G7" s="59"/>
      <c r="H7" s="59"/>
      <c r="I7" s="59"/>
      <c r="J7" s="59"/>
      <c r="K7" s="59"/>
      <c r="L7" s="59"/>
      <c r="M7" s="59"/>
    </row>
    <row r="8" spans="1:13" ht="27.65" customHeight="1" x14ac:dyDescent="0.3">
      <c r="A8" s="58" t="s">
        <v>41</v>
      </c>
      <c r="B8" s="58"/>
      <c r="C8" s="58"/>
      <c r="D8" s="59"/>
      <c r="E8" s="59"/>
      <c r="F8" s="59"/>
      <c r="G8" s="59"/>
      <c r="H8" s="59"/>
      <c r="I8" s="59"/>
      <c r="J8" s="59"/>
      <c r="K8" s="59"/>
      <c r="L8" s="59"/>
      <c r="M8" s="59"/>
    </row>
    <row r="9" spans="1:13" ht="27.65" customHeight="1" x14ac:dyDescent="0.3">
      <c r="A9" s="58" t="s">
        <v>34</v>
      </c>
      <c r="B9" s="58"/>
      <c r="C9" s="58"/>
      <c r="D9" s="62"/>
      <c r="E9" s="62"/>
      <c r="F9" s="62"/>
      <c r="G9" s="62"/>
      <c r="H9" s="62"/>
      <c r="I9" s="62"/>
      <c r="J9" s="62"/>
      <c r="K9" s="62"/>
      <c r="L9" s="62"/>
      <c r="M9" s="62"/>
    </row>
    <row r="10" spans="1:13" ht="27.65" customHeight="1" x14ac:dyDescent="0.3">
      <c r="A10" s="58" t="s">
        <v>35</v>
      </c>
      <c r="B10" s="58"/>
      <c r="C10" s="58"/>
      <c r="D10" s="59"/>
      <c r="E10" s="59"/>
      <c r="F10" s="59"/>
      <c r="G10" s="59"/>
      <c r="H10" s="59"/>
      <c r="I10" s="59"/>
      <c r="J10" s="59"/>
      <c r="K10" s="59"/>
      <c r="L10" s="59"/>
      <c r="M10" s="59"/>
    </row>
    <row r="11" spans="1:13" ht="8.5" customHeight="1" x14ac:dyDescent="0.3">
      <c r="A11" s="56" t="s">
        <v>0</v>
      </c>
      <c r="B11" s="56"/>
      <c r="C11" s="56"/>
      <c r="D11" s="56"/>
      <c r="E11" s="56"/>
      <c r="F11" s="56"/>
      <c r="G11" s="56"/>
      <c r="H11" s="56"/>
      <c r="I11" s="56"/>
      <c r="J11" s="56"/>
      <c r="K11" s="56"/>
      <c r="L11" s="56"/>
      <c r="M11" s="56"/>
    </row>
    <row r="12" spans="1:13" ht="109" customHeight="1" x14ac:dyDescent="0.3">
      <c r="A12" s="63" t="s">
        <v>226</v>
      </c>
      <c r="B12" s="63"/>
      <c r="C12" s="63"/>
      <c r="D12" s="63"/>
      <c r="E12" s="63"/>
      <c r="F12" s="63"/>
      <c r="G12" s="63"/>
      <c r="H12" s="63"/>
      <c r="I12" s="63"/>
      <c r="J12" s="63"/>
      <c r="K12" s="63"/>
      <c r="L12" s="63"/>
      <c r="M12" s="63"/>
    </row>
    <row r="13" spans="1:13" ht="33.65" customHeight="1" x14ac:dyDescent="0.3">
      <c r="A13" s="64" t="s">
        <v>61</v>
      </c>
      <c r="B13" s="64"/>
      <c r="C13" s="64"/>
      <c r="D13" s="64"/>
      <c r="E13" s="64"/>
      <c r="F13" s="64"/>
      <c r="G13" s="64"/>
      <c r="H13" s="64"/>
      <c r="I13" s="64"/>
      <c r="J13" s="64"/>
      <c r="K13" s="64"/>
      <c r="L13" s="64"/>
      <c r="M13" s="64"/>
    </row>
    <row r="14" spans="1:13" s="8" customFormat="1" ht="28" customHeight="1" x14ac:dyDescent="0.25">
      <c r="A14" s="69" t="s">
        <v>58</v>
      </c>
      <c r="B14" s="70"/>
      <c r="C14" s="70"/>
      <c r="D14" s="70"/>
      <c r="E14" s="70"/>
      <c r="F14" s="70"/>
      <c r="G14" s="70"/>
      <c r="H14" s="70"/>
      <c r="I14" s="70"/>
      <c r="J14" s="70"/>
      <c r="K14" s="70"/>
      <c r="L14" s="71"/>
      <c r="M14" s="5">
        <f>'Fleet Offer – Gordon Brothers'!I27</f>
        <v>0</v>
      </c>
    </row>
    <row r="15" spans="1:13" s="8" customFormat="1" ht="28" customHeight="1" x14ac:dyDescent="0.25">
      <c r="A15" s="69" t="s">
        <v>59</v>
      </c>
      <c r="B15" s="70"/>
      <c r="C15" s="70"/>
      <c r="D15" s="70"/>
      <c r="E15" s="70"/>
      <c r="F15" s="70"/>
      <c r="G15" s="70"/>
      <c r="H15" s="70"/>
      <c r="I15" s="70"/>
      <c r="J15" s="70"/>
      <c r="K15" s="70"/>
      <c r="L15" s="71"/>
      <c r="M15" s="5">
        <f>SUM('Lic Offer – Gordon Brothers'!H9:H28)</f>
        <v>0</v>
      </c>
    </row>
    <row r="16" spans="1:13" s="8" customFormat="1" ht="28" customHeight="1" x14ac:dyDescent="0.25">
      <c r="A16" s="72" t="s">
        <v>60</v>
      </c>
      <c r="B16" s="73"/>
      <c r="C16" s="73"/>
      <c r="D16" s="73"/>
      <c r="E16" s="73"/>
      <c r="F16" s="73"/>
      <c r="G16" s="73"/>
      <c r="H16" s="73"/>
      <c r="I16" s="73"/>
      <c r="J16" s="73"/>
      <c r="K16" s="73"/>
      <c r="L16" s="74"/>
      <c r="M16" s="6">
        <f>SUM(M14:M15)</f>
        <v>0</v>
      </c>
    </row>
    <row r="17" spans="1:13" s="8" customFormat="1" ht="62.5" customHeight="1" x14ac:dyDescent="0.25">
      <c r="A17" s="65" t="s">
        <v>56</v>
      </c>
      <c r="B17" s="66"/>
      <c r="C17" s="67" t="s">
        <v>0</v>
      </c>
      <c r="D17" s="67"/>
      <c r="E17" s="67"/>
      <c r="F17" s="67"/>
      <c r="G17" s="67"/>
      <c r="H17" s="67"/>
      <c r="I17" s="67"/>
      <c r="J17" s="67"/>
      <c r="K17" s="67"/>
      <c r="L17" s="67"/>
      <c r="M17" s="67"/>
    </row>
    <row r="18" spans="1:13" s="8" customFormat="1" ht="62.5" customHeight="1" x14ac:dyDescent="0.25">
      <c r="A18" s="65" t="s">
        <v>39</v>
      </c>
      <c r="B18" s="66"/>
      <c r="C18" s="67"/>
      <c r="D18" s="67"/>
      <c r="E18" s="67"/>
      <c r="F18" s="67"/>
      <c r="G18" s="67"/>
      <c r="H18" s="67"/>
      <c r="I18" s="67"/>
      <c r="J18" s="67"/>
      <c r="K18" s="67"/>
      <c r="L18" s="67"/>
      <c r="M18" s="67"/>
    </row>
    <row r="19" spans="1:13" s="8" customFormat="1" ht="62.5" customHeight="1" x14ac:dyDescent="0.25">
      <c r="A19" s="65" t="s">
        <v>40</v>
      </c>
      <c r="B19" s="65"/>
      <c r="C19" s="67" t="s">
        <v>0</v>
      </c>
      <c r="D19" s="67"/>
      <c r="E19" s="67"/>
      <c r="F19" s="67"/>
      <c r="G19" s="67"/>
      <c r="H19" s="67"/>
      <c r="I19" s="67"/>
      <c r="J19" s="67"/>
      <c r="K19" s="67"/>
      <c r="L19" s="67"/>
      <c r="M19" s="67"/>
    </row>
    <row r="20" spans="1:13" s="8" customFormat="1" ht="37" customHeight="1" x14ac:dyDescent="0.25">
      <c r="A20" s="66" t="s">
        <v>32</v>
      </c>
      <c r="B20" s="66"/>
      <c r="C20" s="67">
        <f>D6</f>
        <v>0</v>
      </c>
      <c r="D20" s="67"/>
      <c r="E20" s="67"/>
      <c r="F20" s="67"/>
      <c r="G20" s="67"/>
      <c r="H20" s="67"/>
      <c r="I20" s="67"/>
      <c r="J20" s="67"/>
      <c r="K20" s="67"/>
      <c r="L20" s="67"/>
      <c r="M20" s="67"/>
    </row>
    <row r="21" spans="1:13" s="8" customFormat="1" ht="37" customHeight="1" x14ac:dyDescent="0.25">
      <c r="A21" s="66" t="s">
        <v>36</v>
      </c>
      <c r="B21" s="66"/>
      <c r="C21" s="75" t="s">
        <v>0</v>
      </c>
      <c r="D21" s="67"/>
      <c r="E21" s="67"/>
      <c r="F21" s="67"/>
      <c r="G21" s="67"/>
      <c r="H21" s="67"/>
      <c r="I21" s="67"/>
      <c r="J21" s="67"/>
      <c r="K21" s="67"/>
      <c r="L21" s="67"/>
      <c r="M21" s="67"/>
    </row>
    <row r="22" spans="1:13" s="8" customFormat="1" ht="76" customHeight="1" x14ac:dyDescent="0.3">
      <c r="A22" s="66" t="s">
        <v>57</v>
      </c>
      <c r="B22" s="66"/>
      <c r="C22" s="68" t="s">
        <v>0</v>
      </c>
      <c r="D22" s="68"/>
      <c r="E22" s="68"/>
      <c r="F22" s="68"/>
      <c r="G22" s="68"/>
      <c r="H22" s="68"/>
      <c r="I22" s="68"/>
      <c r="J22" s="68"/>
      <c r="K22" s="68"/>
      <c r="L22" s="68"/>
      <c r="M22" s="68"/>
    </row>
  </sheetData>
  <mergeCells count="31">
    <mergeCell ref="A22:B22"/>
    <mergeCell ref="C22:M22"/>
    <mergeCell ref="A17:B17"/>
    <mergeCell ref="C17:M17"/>
    <mergeCell ref="A14:L14"/>
    <mergeCell ref="A15:L15"/>
    <mergeCell ref="A16:L16"/>
    <mergeCell ref="A19:B19"/>
    <mergeCell ref="C19:M19"/>
    <mergeCell ref="A20:B20"/>
    <mergeCell ref="C20:M20"/>
    <mergeCell ref="A21:B21"/>
    <mergeCell ref="C21:M21"/>
    <mergeCell ref="A11:M11"/>
    <mergeCell ref="A12:M12"/>
    <mergeCell ref="A13:M13"/>
    <mergeCell ref="A18:B18"/>
    <mergeCell ref="C18:M18"/>
    <mergeCell ref="A8:C8"/>
    <mergeCell ref="D8:M8"/>
    <mergeCell ref="A9:C9"/>
    <mergeCell ref="D9:M9"/>
    <mergeCell ref="A10:C10"/>
    <mergeCell ref="D10:M10"/>
    <mergeCell ref="A1:M3"/>
    <mergeCell ref="A4:M4"/>
    <mergeCell ref="A6:C6"/>
    <mergeCell ref="D6:M6"/>
    <mergeCell ref="A7:C7"/>
    <mergeCell ref="D7:M7"/>
    <mergeCell ref="A5:M5"/>
  </mergeCells>
  <conditionalFormatting sqref="I23:J27">
    <cfRule type="expression" dxfId="37" priority="20">
      <formula>EXACT(I23,"Medium")</formula>
    </cfRule>
    <cfRule type="expression" dxfId="36" priority="21">
      <formula>EXACT(I23,"Low")</formula>
    </cfRule>
  </conditionalFormatting>
  <conditionalFormatting sqref="I23:M27">
    <cfRule type="expression" dxfId="35" priority="17">
      <formula>EXACT(I23,"High")</formula>
    </cfRule>
  </conditionalFormatting>
  <conditionalFormatting sqref="K23:M27">
    <cfRule type="expression" dxfId="34" priority="18">
      <formula>EXACT(K23,"Moderate")</formula>
    </cfRule>
    <cfRule type="expression" dxfId="33" priority="19">
      <formula>EXACT(K23,"Low")</formula>
    </cfRule>
  </conditionalFormatting>
  <conditionalFormatting sqref="M14">
    <cfRule type="expression" dxfId="32" priority="1">
      <formula>EXACT(M14,"Medium")</formula>
    </cfRule>
    <cfRule type="expression" dxfId="31" priority="2">
      <formula>EXACT(M14,"Low")</formula>
    </cfRule>
  </conditionalFormatting>
  <conditionalFormatting sqref="M14:M16">
    <cfRule type="expression" dxfId="30" priority="3">
      <formula>EXACT(M14,"Medium")</formula>
    </cfRule>
    <cfRule type="expression" dxfId="29" priority="4">
      <formula>EXACT(M14,"Low")</formula>
    </cfRule>
    <cfRule type="expression" dxfId="28" priority="14">
      <formula>EXACT(M14,"High")</formula>
    </cfRule>
    <cfRule type="expression" dxfId="27" priority="15">
      <formula>EXACT(M14,"Moderate")</formula>
    </cfRule>
    <cfRule type="expression" dxfId="26" priority="16">
      <formula>EXACT(M14,"Low")</formula>
    </cfRule>
  </conditionalFormatting>
  <conditionalFormatting sqref="M15:M16">
    <cfRule type="expression" dxfId="25" priority="12">
      <formula>EXACT(M15,"Medium")</formula>
    </cfRule>
    <cfRule type="expression" dxfId="24" priority="13">
      <formula>EXACT(M15,"Low")</formula>
    </cfRule>
  </conditionalFormatting>
  <pageMargins left="0.25" right="0.25" top="0.75" bottom="0.75" header="0.3" footer="0.3"/>
  <pageSetup paperSize="9" orientation="landscape" r:id="rId1"/>
  <ignoredErrors>
    <ignoredError sqref="M15:M16"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631D3-A730-48C6-BD4A-E8D66BD16583}">
  <dimension ref="A1:I27"/>
  <sheetViews>
    <sheetView topLeftCell="A13" zoomScale="90" zoomScaleNormal="90" workbookViewId="0">
      <selection activeCell="J20" sqref="J20"/>
    </sheetView>
  </sheetViews>
  <sheetFormatPr defaultColWidth="12.1796875" defaultRowHeight="14" x14ac:dyDescent="0.3"/>
  <cols>
    <col min="1" max="1" width="14.1796875" style="2" customWidth="1"/>
    <col min="2" max="2" width="8.453125" style="3" customWidth="1"/>
    <col min="3" max="3" width="7.453125" style="3" customWidth="1"/>
    <col min="4" max="4" width="15.7265625" style="3" customWidth="1"/>
    <col min="5" max="9" width="15.81640625" style="7" customWidth="1"/>
    <col min="10" max="16384" width="12.1796875" style="1"/>
  </cols>
  <sheetData>
    <row r="1" spans="1:9" x14ac:dyDescent="0.3">
      <c r="A1" s="80" t="s">
        <v>42</v>
      </c>
      <c r="B1" s="80"/>
      <c r="C1" s="80"/>
      <c r="D1" s="80"/>
      <c r="E1" s="80"/>
      <c r="F1" s="80"/>
      <c r="G1" s="80"/>
      <c r="H1" s="80"/>
      <c r="I1" s="80"/>
    </row>
    <row r="2" spans="1:9" x14ac:dyDescent="0.3">
      <c r="A2" s="80"/>
      <c r="B2" s="80"/>
      <c r="C2" s="80"/>
      <c r="D2" s="80"/>
      <c r="E2" s="80"/>
      <c r="F2" s="80"/>
      <c r="G2" s="80"/>
      <c r="H2" s="80"/>
      <c r="I2" s="80"/>
    </row>
    <row r="3" spans="1:9" ht="51" customHeight="1" x14ac:dyDescent="0.3">
      <c r="A3" s="80"/>
      <c r="B3" s="80"/>
      <c r="C3" s="80"/>
      <c r="D3" s="80"/>
      <c r="E3" s="80"/>
      <c r="F3" s="80"/>
      <c r="G3" s="80"/>
      <c r="H3" s="80"/>
      <c r="I3" s="80"/>
    </row>
    <row r="4" spans="1:9" ht="27.65" customHeight="1" x14ac:dyDescent="0.3">
      <c r="A4" s="81" t="s">
        <v>67</v>
      </c>
      <c r="B4" s="58"/>
      <c r="C4" s="58"/>
      <c r="D4" s="58"/>
      <c r="E4" s="58"/>
      <c r="F4" s="58"/>
      <c r="G4" s="58"/>
      <c r="H4" s="58"/>
      <c r="I4" s="58"/>
    </row>
    <row r="5" spans="1:9" ht="8.5" customHeight="1" x14ac:dyDescent="0.3">
      <c r="A5" s="56" t="s">
        <v>0</v>
      </c>
      <c r="B5" s="56"/>
      <c r="C5" s="56"/>
      <c r="D5" s="56"/>
      <c r="E5" s="56"/>
      <c r="F5" s="56"/>
      <c r="G5" s="56"/>
      <c r="H5" s="56"/>
      <c r="I5" s="56"/>
    </row>
    <row r="6" spans="1:9" ht="93" customHeight="1" x14ac:dyDescent="0.3">
      <c r="A6" s="60" t="s">
        <v>43</v>
      </c>
      <c r="B6" s="60"/>
      <c r="C6" s="60"/>
      <c r="D6" s="60"/>
      <c r="E6" s="60"/>
      <c r="F6" s="60"/>
      <c r="G6" s="60"/>
      <c r="H6" s="60"/>
      <c r="I6" s="60"/>
    </row>
    <row r="7" spans="1:9" ht="33.65" customHeight="1" x14ac:dyDescent="0.3">
      <c r="A7" s="76" t="s">
        <v>65</v>
      </c>
      <c r="B7" s="77"/>
      <c r="C7" s="77"/>
      <c r="D7" s="77"/>
      <c r="E7" s="77"/>
      <c r="F7" s="77"/>
      <c r="G7" s="77"/>
      <c r="H7" s="77"/>
      <c r="I7" s="78"/>
    </row>
    <row r="8" spans="1:9" s="8" customFormat="1" ht="69.650000000000006" customHeight="1" x14ac:dyDescent="0.25">
      <c r="A8" s="37" t="s">
        <v>1</v>
      </c>
      <c r="B8" s="37" t="s">
        <v>2</v>
      </c>
      <c r="C8" s="37" t="s">
        <v>3</v>
      </c>
      <c r="D8" s="37" t="s">
        <v>4</v>
      </c>
      <c r="E8" s="38" t="s">
        <v>64</v>
      </c>
      <c r="F8" s="38" t="s">
        <v>30</v>
      </c>
      <c r="G8" s="38" t="s">
        <v>26</v>
      </c>
      <c r="H8" s="38" t="s">
        <v>31</v>
      </c>
      <c r="I8" s="38" t="s">
        <v>27</v>
      </c>
    </row>
    <row r="9" spans="1:9" s="8" customFormat="1" ht="30.65" customHeight="1" x14ac:dyDescent="0.25">
      <c r="A9" s="39" t="s">
        <v>29</v>
      </c>
      <c r="B9" s="40" t="s">
        <v>28</v>
      </c>
      <c r="C9" s="40" t="s">
        <v>47</v>
      </c>
      <c r="D9" s="40" t="s">
        <v>28</v>
      </c>
      <c r="E9" s="41">
        <v>100</v>
      </c>
      <c r="F9" s="41">
        <f>SUM(E9*0.1)</f>
        <v>10</v>
      </c>
      <c r="G9" s="41">
        <f>SUM(E9*0.085)</f>
        <v>8.5</v>
      </c>
      <c r="H9" s="41">
        <f>SUM(G9*0.1)</f>
        <v>0.85000000000000009</v>
      </c>
      <c r="I9" s="41">
        <f>SUM(E9:H9)</f>
        <v>119.35</v>
      </c>
    </row>
    <row r="10" spans="1:9" s="8" customFormat="1" ht="30.65" customHeight="1" x14ac:dyDescent="0.25">
      <c r="A10" s="42" t="s">
        <v>5</v>
      </c>
      <c r="B10" s="43" t="s">
        <v>6</v>
      </c>
      <c r="C10" s="43">
        <v>447424</v>
      </c>
      <c r="D10" s="43" t="s">
        <v>7</v>
      </c>
      <c r="E10" s="14">
        <v>0</v>
      </c>
      <c r="F10" s="15">
        <f>SUM(E10*0.1)</f>
        <v>0</v>
      </c>
      <c r="G10" s="15">
        <f t="shared" ref="G10:G24" si="0">SUM(E10*0.085)</f>
        <v>0</v>
      </c>
      <c r="H10" s="15">
        <f t="shared" ref="H10:H24" si="1">SUM(G10*0.1)</f>
        <v>0</v>
      </c>
      <c r="I10" s="15">
        <f t="shared" ref="I10:I26" si="2">SUM(E10:H10)</f>
        <v>0</v>
      </c>
    </row>
    <row r="11" spans="1:9" s="8" customFormat="1" ht="30.65" customHeight="1" x14ac:dyDescent="0.25">
      <c r="A11" s="44" t="s">
        <v>8</v>
      </c>
      <c r="B11" s="45" t="s">
        <v>6</v>
      </c>
      <c r="C11" s="45">
        <v>450531</v>
      </c>
      <c r="D11" s="45" t="s">
        <v>7</v>
      </c>
      <c r="E11" s="9">
        <v>0</v>
      </c>
      <c r="F11" s="12">
        <f t="shared" ref="F11:F24" si="3">SUM(E11*0.1)</f>
        <v>0</v>
      </c>
      <c r="G11" s="12">
        <f t="shared" si="0"/>
        <v>0</v>
      </c>
      <c r="H11" s="12">
        <f t="shared" si="1"/>
        <v>0</v>
      </c>
      <c r="I11" s="12">
        <f t="shared" si="2"/>
        <v>0</v>
      </c>
    </row>
    <row r="12" spans="1:9" s="8" customFormat="1" ht="30.65" customHeight="1" x14ac:dyDescent="0.25">
      <c r="A12" s="42" t="s">
        <v>9</v>
      </c>
      <c r="B12" s="43" t="s">
        <v>6</v>
      </c>
      <c r="C12" s="43">
        <v>445070</v>
      </c>
      <c r="D12" s="43" t="s">
        <v>7</v>
      </c>
      <c r="E12" s="16">
        <v>0</v>
      </c>
      <c r="F12" s="15">
        <f t="shared" si="3"/>
        <v>0</v>
      </c>
      <c r="G12" s="15">
        <f t="shared" si="0"/>
        <v>0</v>
      </c>
      <c r="H12" s="15">
        <f t="shared" si="1"/>
        <v>0</v>
      </c>
      <c r="I12" s="15">
        <f t="shared" si="2"/>
        <v>0</v>
      </c>
    </row>
    <row r="13" spans="1:9" s="8" customFormat="1" ht="30.65" customHeight="1" x14ac:dyDescent="0.25">
      <c r="A13" s="44" t="s">
        <v>10</v>
      </c>
      <c r="B13" s="45" t="s">
        <v>6</v>
      </c>
      <c r="C13" s="45">
        <v>450136</v>
      </c>
      <c r="D13" s="45" t="s">
        <v>7</v>
      </c>
      <c r="E13" s="9">
        <v>0</v>
      </c>
      <c r="F13" s="12">
        <f t="shared" si="3"/>
        <v>0</v>
      </c>
      <c r="G13" s="12">
        <f t="shared" si="0"/>
        <v>0</v>
      </c>
      <c r="H13" s="12">
        <f t="shared" si="1"/>
        <v>0</v>
      </c>
      <c r="I13" s="12">
        <f t="shared" si="2"/>
        <v>0</v>
      </c>
    </row>
    <row r="14" spans="1:9" s="8" customFormat="1" ht="30.65" customHeight="1" x14ac:dyDescent="0.25">
      <c r="A14" s="42" t="s">
        <v>11</v>
      </c>
      <c r="B14" s="43" t="s">
        <v>6</v>
      </c>
      <c r="C14" s="43">
        <v>443979</v>
      </c>
      <c r="D14" s="43" t="s">
        <v>7</v>
      </c>
      <c r="E14" s="16">
        <v>0</v>
      </c>
      <c r="F14" s="15">
        <f t="shared" si="3"/>
        <v>0</v>
      </c>
      <c r="G14" s="15">
        <f t="shared" si="0"/>
        <v>0</v>
      </c>
      <c r="H14" s="15">
        <f t="shared" si="1"/>
        <v>0</v>
      </c>
      <c r="I14" s="15">
        <f t="shared" si="2"/>
        <v>0</v>
      </c>
    </row>
    <row r="15" spans="1:9" s="8" customFormat="1" ht="30.65" customHeight="1" x14ac:dyDescent="0.25">
      <c r="A15" s="44" t="s">
        <v>12</v>
      </c>
      <c r="B15" s="45" t="s">
        <v>6</v>
      </c>
      <c r="C15" s="45">
        <v>447888</v>
      </c>
      <c r="D15" s="45" t="s">
        <v>7</v>
      </c>
      <c r="E15" s="9">
        <v>0</v>
      </c>
      <c r="F15" s="12">
        <f t="shared" si="3"/>
        <v>0</v>
      </c>
      <c r="G15" s="12">
        <f t="shared" si="0"/>
        <v>0</v>
      </c>
      <c r="H15" s="12">
        <f t="shared" si="1"/>
        <v>0</v>
      </c>
      <c r="I15" s="12">
        <f t="shared" si="2"/>
        <v>0</v>
      </c>
    </row>
    <row r="16" spans="1:9" s="8" customFormat="1" ht="30.65" customHeight="1" x14ac:dyDescent="0.25">
      <c r="A16" s="42" t="s">
        <v>13</v>
      </c>
      <c r="B16" s="43" t="s">
        <v>6</v>
      </c>
      <c r="C16" s="43">
        <v>446227</v>
      </c>
      <c r="D16" s="43" t="s">
        <v>7</v>
      </c>
      <c r="E16" s="16">
        <v>0</v>
      </c>
      <c r="F16" s="15">
        <f t="shared" si="3"/>
        <v>0</v>
      </c>
      <c r="G16" s="15">
        <f t="shared" si="0"/>
        <v>0</v>
      </c>
      <c r="H16" s="15">
        <f t="shared" si="1"/>
        <v>0</v>
      </c>
      <c r="I16" s="15">
        <f t="shared" si="2"/>
        <v>0</v>
      </c>
    </row>
    <row r="17" spans="1:9" s="8" customFormat="1" ht="30.65" customHeight="1" x14ac:dyDescent="0.25">
      <c r="A17" s="44" t="s">
        <v>14</v>
      </c>
      <c r="B17" s="45" t="s">
        <v>6</v>
      </c>
      <c r="C17" s="45">
        <v>445269</v>
      </c>
      <c r="D17" s="45" t="s">
        <v>7</v>
      </c>
      <c r="E17" s="9">
        <v>0</v>
      </c>
      <c r="F17" s="12">
        <f t="shared" si="3"/>
        <v>0</v>
      </c>
      <c r="G17" s="12">
        <f t="shared" si="0"/>
        <v>0</v>
      </c>
      <c r="H17" s="12">
        <f t="shared" si="1"/>
        <v>0</v>
      </c>
      <c r="I17" s="12">
        <f t="shared" si="2"/>
        <v>0</v>
      </c>
    </row>
    <row r="18" spans="1:9" s="8" customFormat="1" ht="30.65" customHeight="1" x14ac:dyDescent="0.25">
      <c r="A18" s="42" t="s">
        <v>15</v>
      </c>
      <c r="B18" s="43" t="s">
        <v>6</v>
      </c>
      <c r="C18" s="43">
        <v>451634</v>
      </c>
      <c r="D18" s="43" t="s">
        <v>7</v>
      </c>
      <c r="E18" s="16">
        <v>0</v>
      </c>
      <c r="F18" s="15">
        <f t="shared" si="3"/>
        <v>0</v>
      </c>
      <c r="G18" s="15">
        <f t="shared" si="0"/>
        <v>0</v>
      </c>
      <c r="H18" s="15">
        <f t="shared" si="1"/>
        <v>0</v>
      </c>
      <c r="I18" s="15">
        <f t="shared" si="2"/>
        <v>0</v>
      </c>
    </row>
    <row r="19" spans="1:9" s="8" customFormat="1" ht="30.65" customHeight="1" x14ac:dyDescent="0.25">
      <c r="A19" s="44" t="s">
        <v>16</v>
      </c>
      <c r="B19" s="45" t="s">
        <v>6</v>
      </c>
      <c r="C19" s="45" t="s">
        <v>17</v>
      </c>
      <c r="D19" s="45" t="s">
        <v>7</v>
      </c>
      <c r="E19" s="9">
        <v>0</v>
      </c>
      <c r="F19" s="12">
        <f t="shared" si="3"/>
        <v>0</v>
      </c>
      <c r="G19" s="12">
        <f t="shared" si="0"/>
        <v>0</v>
      </c>
      <c r="H19" s="12">
        <f t="shared" si="1"/>
        <v>0</v>
      </c>
      <c r="I19" s="12">
        <f t="shared" si="2"/>
        <v>0</v>
      </c>
    </row>
    <row r="20" spans="1:9" s="8" customFormat="1" ht="30.65" customHeight="1" x14ac:dyDescent="0.25">
      <c r="A20" s="42" t="s">
        <v>18</v>
      </c>
      <c r="B20" s="43" t="s">
        <v>6</v>
      </c>
      <c r="C20" s="43">
        <v>449476</v>
      </c>
      <c r="D20" s="43" t="s">
        <v>7</v>
      </c>
      <c r="E20" s="16">
        <v>0</v>
      </c>
      <c r="F20" s="15">
        <f t="shared" si="3"/>
        <v>0</v>
      </c>
      <c r="G20" s="15">
        <f t="shared" si="0"/>
        <v>0</v>
      </c>
      <c r="H20" s="15">
        <f t="shared" si="1"/>
        <v>0</v>
      </c>
      <c r="I20" s="15">
        <f t="shared" si="2"/>
        <v>0</v>
      </c>
    </row>
    <row r="21" spans="1:9" s="8" customFormat="1" ht="30.65" customHeight="1" x14ac:dyDescent="0.25">
      <c r="A21" s="44" t="s">
        <v>19</v>
      </c>
      <c r="B21" s="45" t="s">
        <v>6</v>
      </c>
      <c r="C21" s="45">
        <v>446872</v>
      </c>
      <c r="D21" s="45" t="s">
        <v>7</v>
      </c>
      <c r="E21" s="9">
        <v>0</v>
      </c>
      <c r="F21" s="12">
        <f t="shared" si="3"/>
        <v>0</v>
      </c>
      <c r="G21" s="12">
        <f t="shared" si="0"/>
        <v>0</v>
      </c>
      <c r="H21" s="12">
        <f t="shared" si="1"/>
        <v>0</v>
      </c>
      <c r="I21" s="12">
        <f t="shared" si="2"/>
        <v>0</v>
      </c>
    </row>
    <row r="22" spans="1:9" s="8" customFormat="1" ht="30.65" customHeight="1" x14ac:dyDescent="0.25">
      <c r="A22" s="42" t="s">
        <v>20</v>
      </c>
      <c r="B22" s="43" t="s">
        <v>6</v>
      </c>
      <c r="C22" s="43">
        <v>452257</v>
      </c>
      <c r="D22" s="43" t="s">
        <v>7</v>
      </c>
      <c r="E22" s="16">
        <v>0</v>
      </c>
      <c r="F22" s="15">
        <f t="shared" si="3"/>
        <v>0</v>
      </c>
      <c r="G22" s="15">
        <f t="shared" si="0"/>
        <v>0</v>
      </c>
      <c r="H22" s="15">
        <f t="shared" si="1"/>
        <v>0</v>
      </c>
      <c r="I22" s="15">
        <f t="shared" si="2"/>
        <v>0</v>
      </c>
    </row>
    <row r="23" spans="1:9" s="8" customFormat="1" ht="30.65" customHeight="1" x14ac:dyDescent="0.25">
      <c r="A23" s="44" t="s">
        <v>21</v>
      </c>
      <c r="B23" s="45" t="s">
        <v>6</v>
      </c>
      <c r="C23" s="45">
        <v>449692</v>
      </c>
      <c r="D23" s="45" t="s">
        <v>22</v>
      </c>
      <c r="E23" s="9">
        <v>0</v>
      </c>
      <c r="F23" s="12">
        <f t="shared" si="3"/>
        <v>0</v>
      </c>
      <c r="G23" s="12">
        <f t="shared" si="0"/>
        <v>0</v>
      </c>
      <c r="H23" s="12">
        <f t="shared" si="1"/>
        <v>0</v>
      </c>
      <c r="I23" s="12">
        <f t="shared" si="2"/>
        <v>0</v>
      </c>
    </row>
    <row r="24" spans="1:9" s="8" customFormat="1" ht="30.65" customHeight="1" x14ac:dyDescent="0.25">
      <c r="A24" s="42" t="s">
        <v>23</v>
      </c>
      <c r="B24" s="43" t="s">
        <v>6</v>
      </c>
      <c r="C24" s="43">
        <v>450765</v>
      </c>
      <c r="D24" s="43" t="s">
        <v>7</v>
      </c>
      <c r="E24" s="16">
        <v>0</v>
      </c>
      <c r="F24" s="15">
        <f t="shared" si="3"/>
        <v>0</v>
      </c>
      <c r="G24" s="15">
        <f t="shared" si="0"/>
        <v>0</v>
      </c>
      <c r="H24" s="15">
        <f t="shared" si="1"/>
        <v>0</v>
      </c>
      <c r="I24" s="15">
        <f t="shared" si="2"/>
        <v>0</v>
      </c>
    </row>
    <row r="25" spans="1:9" s="8" customFormat="1" ht="30.65" customHeight="1" x14ac:dyDescent="0.25">
      <c r="A25" s="44" t="s">
        <v>37</v>
      </c>
      <c r="B25" s="45" t="s">
        <v>38</v>
      </c>
      <c r="C25" s="45"/>
      <c r="D25" s="45" t="s">
        <v>7</v>
      </c>
      <c r="E25" s="9">
        <v>0</v>
      </c>
      <c r="F25" s="12">
        <f t="shared" ref="F25" si="4">SUM(E25*0.1)</f>
        <v>0</v>
      </c>
      <c r="G25" s="12">
        <f t="shared" ref="G25" si="5">SUM(E25*0.085)</f>
        <v>0</v>
      </c>
      <c r="H25" s="12">
        <f t="shared" ref="H25" si="6">SUM(G25*0.1)</f>
        <v>0</v>
      </c>
      <c r="I25" s="12">
        <f t="shared" ref="I25" si="7">SUM(E25:H25)</f>
        <v>0</v>
      </c>
    </row>
    <row r="26" spans="1:9" s="8" customFormat="1" ht="30.65" customHeight="1" x14ac:dyDescent="0.25">
      <c r="A26" s="42" t="s">
        <v>24</v>
      </c>
      <c r="B26" s="43" t="s">
        <v>6</v>
      </c>
      <c r="C26" s="43">
        <v>445425</v>
      </c>
      <c r="D26" s="43" t="s">
        <v>25</v>
      </c>
      <c r="E26" s="16">
        <v>0</v>
      </c>
      <c r="F26" s="15">
        <f>SUM(E26*0.1)</f>
        <v>0</v>
      </c>
      <c r="G26" s="15">
        <f>SUM(E26*0.085)</f>
        <v>0</v>
      </c>
      <c r="H26" s="15">
        <f>SUM(G26*0.1)</f>
        <v>0</v>
      </c>
      <c r="I26" s="15">
        <f t="shared" si="2"/>
        <v>0</v>
      </c>
    </row>
    <row r="27" spans="1:9" s="8" customFormat="1" ht="28" customHeight="1" x14ac:dyDescent="0.25">
      <c r="A27" s="79" t="s">
        <v>27</v>
      </c>
      <c r="B27" s="79"/>
      <c r="C27" s="79"/>
      <c r="D27" s="79"/>
      <c r="E27" s="9">
        <f>SUM(E10:E26)</f>
        <v>0</v>
      </c>
      <c r="F27" s="9">
        <f>SUM(F10:F26)</f>
        <v>0</v>
      </c>
      <c r="G27" s="9">
        <f>SUM(G10:G26)</f>
        <v>0</v>
      </c>
      <c r="H27" s="9">
        <f>SUM(H10:H26)</f>
        <v>0</v>
      </c>
      <c r="I27" s="9">
        <f>SUM(I10:I26)</f>
        <v>0</v>
      </c>
    </row>
  </sheetData>
  <sheetProtection algorithmName="SHA-512" hashValue="M8XjkbqJgERadDL5RpVZhT7zDPr6d0j3idOzpYVr0iSg1ctdsaz95VvypuBgdN68mFQefj+K4fm/Dmi1+Hvuig==" saltValue="4jGBlKribiuy4yel04XfFg==" spinCount="100000" sheet="1" objects="1" scenarios="1"/>
  <mergeCells count="6">
    <mergeCell ref="A5:I5"/>
    <mergeCell ref="A6:I6"/>
    <mergeCell ref="A7:I7"/>
    <mergeCell ref="A27:D27"/>
    <mergeCell ref="A1:I3"/>
    <mergeCell ref="A4:I4"/>
  </mergeCells>
  <conditionalFormatting sqref="E9:F9 E11:F32">
    <cfRule type="expression" dxfId="23" priority="17">
      <formula>EXACT(E9,"Low")</formula>
    </cfRule>
  </conditionalFormatting>
  <conditionalFormatting sqref="E11:F32 E9:F9">
    <cfRule type="expression" dxfId="22" priority="16">
      <formula>EXACT(E9,"Medium")</formula>
    </cfRule>
  </conditionalFormatting>
  <conditionalFormatting sqref="E9:I9">
    <cfRule type="expression" dxfId="21" priority="10">
      <formula>EXACT(E9,"High")</formula>
    </cfRule>
  </conditionalFormatting>
  <conditionalFormatting sqref="E11:I32">
    <cfRule type="expression" dxfId="20" priority="13">
      <formula>EXACT(E11,"High")</formula>
    </cfRule>
  </conditionalFormatting>
  <conditionalFormatting sqref="F10">
    <cfRule type="expression" dxfId="19" priority="6">
      <formula>EXACT(F10,"Medium")</formula>
    </cfRule>
    <cfRule type="expression" dxfId="18" priority="7">
      <formula>EXACT(F10,"Low")</formula>
    </cfRule>
  </conditionalFormatting>
  <conditionalFormatting sqref="F10:I10">
    <cfRule type="expression" dxfId="17" priority="3">
      <formula>EXACT(F10,"High")</formula>
    </cfRule>
  </conditionalFormatting>
  <conditionalFormatting sqref="G9:I9">
    <cfRule type="expression" dxfId="16" priority="11">
      <formula>EXACT(G9,"Moderate")</formula>
    </cfRule>
    <cfRule type="expression" dxfId="15" priority="12">
      <formula>EXACT(G9,"Low")</formula>
    </cfRule>
  </conditionalFormatting>
  <conditionalFormatting sqref="G10:I10">
    <cfRule type="expression" dxfId="14" priority="4">
      <formula>EXACT(G10,"Moderate")</formula>
    </cfRule>
    <cfRule type="expression" dxfId="13" priority="5">
      <formula>EXACT(G10,"Low")</formula>
    </cfRule>
  </conditionalFormatting>
  <conditionalFormatting sqref="G11:I32">
    <cfRule type="expression" dxfId="12" priority="14">
      <formula>EXACT(G11,"Moderate")</formula>
    </cfRule>
    <cfRule type="expression" dxfId="11" priority="15">
      <formula>EXACT(G11,"Low")</formula>
    </cfRule>
  </conditionalFormatting>
  <conditionalFormatting sqref="G27:I27">
    <cfRule type="expression" dxfId="10" priority="1">
      <formula>EXACT(G27,"Medium")</formula>
    </cfRule>
    <cfRule type="expression" dxfId="9" priority="2">
      <formula>EXACT(G27,"Low")</formula>
    </cfRule>
    <cfRule type="expression" dxfId="8" priority="8">
      <formula>EXACT(G27,"Medium")</formula>
    </cfRule>
    <cfRule type="expression" dxfId="7" priority="9">
      <formula>EXACT(G27,"Low")</formula>
    </cfRule>
  </conditionalFormatting>
  <pageMargins left="0.25" right="0.25"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26F12-1FC0-4BAE-B09B-D66FD8542287}">
  <dimension ref="A1:J33"/>
  <sheetViews>
    <sheetView topLeftCell="C5" zoomScale="120" zoomScaleNormal="120" workbookViewId="0">
      <selection activeCell="F24" sqref="F24"/>
    </sheetView>
  </sheetViews>
  <sheetFormatPr defaultColWidth="12.1796875" defaultRowHeight="14" x14ac:dyDescent="0.3"/>
  <cols>
    <col min="1" max="1" width="25.26953125" style="2" customWidth="1"/>
    <col min="2" max="2" width="25.453125" style="3" customWidth="1"/>
    <col min="3" max="3" width="23.26953125" style="3" customWidth="1"/>
    <col min="4" max="4" width="27.81640625" style="3" customWidth="1"/>
    <col min="5" max="5" width="26.7265625" style="3" customWidth="1"/>
    <col min="6" max="6" width="26.7265625" style="10" customWidth="1"/>
    <col min="7" max="7" width="29.7265625" style="7" customWidth="1"/>
    <col min="8" max="8" width="28.1796875" style="7" customWidth="1"/>
    <col min="9" max="9" width="22.7265625" style="7" customWidth="1"/>
    <col min="10" max="10" width="25" style="7" customWidth="1"/>
    <col min="11" max="16384" width="12.1796875" style="1"/>
  </cols>
  <sheetData>
    <row r="1" spans="1:10" ht="72.75" customHeight="1" x14ac:dyDescent="0.3">
      <c r="A1" s="87" t="s">
        <v>42</v>
      </c>
      <c r="B1" s="88"/>
      <c r="C1" s="88"/>
      <c r="D1" s="88"/>
      <c r="E1" s="88"/>
      <c r="F1" s="88"/>
      <c r="G1" s="88"/>
      <c r="H1" s="88"/>
      <c r="I1" s="88"/>
      <c r="J1" s="89"/>
    </row>
    <row r="2" spans="1:10" ht="14.25" customHeight="1" x14ac:dyDescent="0.3">
      <c r="A2" s="90"/>
      <c r="B2" s="91"/>
      <c r="C2" s="91"/>
      <c r="D2" s="91"/>
      <c r="E2" s="91"/>
      <c r="F2" s="91"/>
      <c r="G2" s="91"/>
      <c r="H2" s="91"/>
      <c r="I2" s="91"/>
      <c r="J2" s="92"/>
    </row>
    <row r="3" spans="1:10" ht="14.25" customHeight="1" x14ac:dyDescent="0.3">
      <c r="A3" s="93"/>
      <c r="B3" s="94"/>
      <c r="C3" s="94"/>
      <c r="D3" s="94"/>
      <c r="E3" s="94"/>
      <c r="F3" s="94"/>
      <c r="G3" s="94"/>
      <c r="H3" s="94"/>
      <c r="I3" s="94"/>
      <c r="J3" s="95"/>
    </row>
    <row r="4" spans="1:10" x14ac:dyDescent="0.3">
      <c r="A4" s="99" t="s">
        <v>66</v>
      </c>
      <c r="B4" s="100"/>
      <c r="C4" s="100"/>
      <c r="D4" s="100"/>
      <c r="E4" s="100"/>
      <c r="F4" s="100"/>
      <c r="G4" s="100"/>
      <c r="H4" s="100"/>
      <c r="I4" s="100"/>
      <c r="J4" s="101"/>
    </row>
    <row r="5" spans="1:10" x14ac:dyDescent="0.3">
      <c r="A5" s="102" t="s">
        <v>0</v>
      </c>
      <c r="B5" s="97"/>
      <c r="C5" s="97"/>
      <c r="D5" s="97"/>
      <c r="E5" s="97"/>
      <c r="F5" s="97"/>
      <c r="G5" s="97"/>
      <c r="H5" s="97"/>
      <c r="I5" s="97"/>
      <c r="J5" s="98"/>
    </row>
    <row r="6" spans="1:10" ht="14.25" customHeight="1" x14ac:dyDescent="0.3">
      <c r="A6" s="103" t="s">
        <v>75</v>
      </c>
      <c r="B6" s="104"/>
      <c r="C6" s="104"/>
      <c r="D6" s="104"/>
      <c r="E6" s="104"/>
      <c r="F6" s="104"/>
      <c r="G6" s="104"/>
      <c r="H6" s="104"/>
      <c r="I6" s="104"/>
      <c r="J6" s="105"/>
    </row>
    <row r="7" spans="1:10" ht="14.5" thickBot="1" x14ac:dyDescent="0.35">
      <c r="A7" s="96" t="s">
        <v>62</v>
      </c>
      <c r="B7" s="97"/>
      <c r="C7" s="97"/>
      <c r="D7" s="97"/>
      <c r="E7" s="97"/>
      <c r="F7" s="97"/>
      <c r="G7" s="97"/>
      <c r="H7" s="97"/>
      <c r="I7" s="97"/>
      <c r="J7" s="98"/>
    </row>
    <row r="8" spans="1:10" s="8" customFormat="1" ht="11.5" x14ac:dyDescent="0.25">
      <c r="A8" s="84" t="s">
        <v>71</v>
      </c>
      <c r="B8" s="46" t="s">
        <v>45</v>
      </c>
      <c r="C8" s="47" t="s">
        <v>44</v>
      </c>
      <c r="D8" s="18" t="s">
        <v>48</v>
      </c>
      <c r="E8" s="19" t="s">
        <v>63</v>
      </c>
      <c r="F8" s="19" t="s">
        <v>54</v>
      </c>
      <c r="G8" s="19" t="s">
        <v>49</v>
      </c>
      <c r="H8" s="19" t="s">
        <v>27</v>
      </c>
      <c r="I8" s="17" t="s">
        <v>69</v>
      </c>
      <c r="J8" s="17" t="s">
        <v>3</v>
      </c>
    </row>
    <row r="9" spans="1:10" s="8" customFormat="1" ht="15" customHeight="1" x14ac:dyDescent="0.25">
      <c r="A9" s="85"/>
      <c r="B9" s="48">
        <v>43</v>
      </c>
      <c r="C9" s="49">
        <v>702</v>
      </c>
      <c r="D9" s="21">
        <v>0</v>
      </c>
      <c r="E9" s="22">
        <v>0</v>
      </c>
      <c r="F9" s="22">
        <f t="shared" ref="F9:F21" si="0">SUM(E9*D9)</f>
        <v>0</v>
      </c>
      <c r="G9" s="23">
        <f t="shared" ref="G9:G21" si="1">SUM(F9*0.1)</f>
        <v>0</v>
      </c>
      <c r="H9" s="23">
        <f t="shared" ref="H9:H21" si="2">SUM(G9+F9)</f>
        <v>0</v>
      </c>
      <c r="I9" s="20" t="s">
        <v>5</v>
      </c>
      <c r="J9" s="20">
        <v>447424</v>
      </c>
    </row>
    <row r="10" spans="1:10" s="8" customFormat="1" ht="15" customHeight="1" x14ac:dyDescent="0.25">
      <c r="A10" s="85"/>
      <c r="B10" s="50">
        <v>111</v>
      </c>
      <c r="C10" s="51">
        <v>703</v>
      </c>
      <c r="D10" s="25">
        <v>0</v>
      </c>
      <c r="E10" s="26">
        <v>0</v>
      </c>
      <c r="F10" s="26">
        <f>SUM(E10*D10)</f>
        <v>0</v>
      </c>
      <c r="G10" s="27">
        <f t="shared" si="1"/>
        <v>0</v>
      </c>
      <c r="H10" s="27">
        <f t="shared" si="2"/>
        <v>0</v>
      </c>
      <c r="I10" s="24" t="s">
        <v>8</v>
      </c>
      <c r="J10" s="24">
        <v>450531</v>
      </c>
    </row>
    <row r="11" spans="1:10" s="8" customFormat="1" ht="15" customHeight="1" x14ac:dyDescent="0.25">
      <c r="A11" s="85"/>
      <c r="B11" s="48">
        <v>61</v>
      </c>
      <c r="C11" s="49">
        <v>703</v>
      </c>
      <c r="D11" s="28">
        <v>0</v>
      </c>
      <c r="E11" s="22">
        <v>0</v>
      </c>
      <c r="F11" s="22">
        <f t="shared" si="0"/>
        <v>0</v>
      </c>
      <c r="G11" s="23">
        <f t="shared" si="1"/>
        <v>0</v>
      </c>
      <c r="H11" s="23">
        <f t="shared" si="2"/>
        <v>0</v>
      </c>
      <c r="I11" s="20" t="s">
        <v>9</v>
      </c>
      <c r="J11" s="20">
        <v>445070</v>
      </c>
    </row>
    <row r="12" spans="1:10" s="8" customFormat="1" ht="15" customHeight="1" x14ac:dyDescent="0.25">
      <c r="A12" s="85"/>
      <c r="B12" s="50">
        <v>267</v>
      </c>
      <c r="C12" s="51">
        <v>703</v>
      </c>
      <c r="D12" s="25">
        <v>0</v>
      </c>
      <c r="E12" s="26">
        <v>0</v>
      </c>
      <c r="F12" s="26">
        <f t="shared" si="0"/>
        <v>0</v>
      </c>
      <c r="G12" s="27">
        <f t="shared" si="1"/>
        <v>0</v>
      </c>
      <c r="H12" s="27">
        <f t="shared" si="2"/>
        <v>0</v>
      </c>
      <c r="I12" s="24" t="s">
        <v>10</v>
      </c>
      <c r="J12" s="24">
        <v>450136</v>
      </c>
    </row>
    <row r="13" spans="1:10" s="8" customFormat="1" ht="15" customHeight="1" x14ac:dyDescent="0.25">
      <c r="A13" s="85"/>
      <c r="B13" s="48">
        <v>291</v>
      </c>
      <c r="C13" s="49">
        <v>703</v>
      </c>
      <c r="D13" s="28">
        <v>0</v>
      </c>
      <c r="E13" s="22">
        <v>0</v>
      </c>
      <c r="F13" s="22">
        <f t="shared" si="0"/>
        <v>0</v>
      </c>
      <c r="G13" s="23">
        <f t="shared" si="1"/>
        <v>0</v>
      </c>
      <c r="H13" s="23">
        <f t="shared" si="2"/>
        <v>0</v>
      </c>
      <c r="I13" s="20" t="s">
        <v>11</v>
      </c>
      <c r="J13" s="20">
        <v>443979</v>
      </c>
    </row>
    <row r="14" spans="1:10" s="8" customFormat="1" ht="15" customHeight="1" x14ac:dyDescent="0.25">
      <c r="A14" s="85"/>
      <c r="B14" s="50">
        <v>155</v>
      </c>
      <c r="C14" s="51">
        <v>703</v>
      </c>
      <c r="D14" s="25">
        <v>0</v>
      </c>
      <c r="E14" s="26">
        <v>0</v>
      </c>
      <c r="F14" s="26">
        <f t="shared" si="0"/>
        <v>0</v>
      </c>
      <c r="G14" s="27">
        <f t="shared" si="1"/>
        <v>0</v>
      </c>
      <c r="H14" s="27">
        <f t="shared" si="2"/>
        <v>0</v>
      </c>
      <c r="I14" s="24" t="s">
        <v>12</v>
      </c>
      <c r="J14" s="24">
        <v>447888</v>
      </c>
    </row>
    <row r="15" spans="1:10" s="8" customFormat="1" ht="15" customHeight="1" x14ac:dyDescent="0.25">
      <c r="A15" s="85"/>
      <c r="B15" s="48">
        <v>134</v>
      </c>
      <c r="C15" s="49">
        <v>703</v>
      </c>
      <c r="D15" s="28">
        <v>0</v>
      </c>
      <c r="E15" s="22">
        <v>0</v>
      </c>
      <c r="F15" s="22">
        <f t="shared" si="0"/>
        <v>0</v>
      </c>
      <c r="G15" s="23">
        <f t="shared" si="1"/>
        <v>0</v>
      </c>
      <c r="H15" s="23">
        <f t="shared" si="2"/>
        <v>0</v>
      </c>
      <c r="I15" s="20" t="s">
        <v>14</v>
      </c>
      <c r="J15" s="20">
        <v>445269</v>
      </c>
    </row>
    <row r="16" spans="1:10" s="8" customFormat="1" ht="15" customHeight="1" x14ac:dyDescent="0.25">
      <c r="A16" s="85"/>
      <c r="B16" s="50">
        <v>136</v>
      </c>
      <c r="C16" s="51">
        <v>703</v>
      </c>
      <c r="D16" s="25">
        <v>0</v>
      </c>
      <c r="E16" s="26">
        <v>0</v>
      </c>
      <c r="F16" s="26">
        <f t="shared" si="0"/>
        <v>0</v>
      </c>
      <c r="G16" s="27">
        <f t="shared" si="1"/>
        <v>0</v>
      </c>
      <c r="H16" s="27">
        <f t="shared" si="2"/>
        <v>0</v>
      </c>
      <c r="I16" s="24" t="s">
        <v>15</v>
      </c>
      <c r="J16" s="24">
        <v>451634</v>
      </c>
    </row>
    <row r="17" spans="1:10" s="8" customFormat="1" ht="15" customHeight="1" x14ac:dyDescent="0.25">
      <c r="A17" s="85"/>
      <c r="B17" s="48">
        <v>163</v>
      </c>
      <c r="C17" s="49">
        <v>703</v>
      </c>
      <c r="D17" s="28">
        <v>0</v>
      </c>
      <c r="E17" s="22">
        <v>0</v>
      </c>
      <c r="F17" s="22">
        <f>SUM(E17*D17)</f>
        <v>0</v>
      </c>
      <c r="G17" s="23">
        <f>SUM(F17*0.1)</f>
        <v>0</v>
      </c>
      <c r="H17" s="23">
        <f>SUM(G17+F17)</f>
        <v>0</v>
      </c>
      <c r="I17" s="20" t="s">
        <v>16</v>
      </c>
      <c r="J17" s="20" t="s">
        <v>17</v>
      </c>
    </row>
    <row r="18" spans="1:10" s="8" customFormat="1" ht="15" customHeight="1" x14ac:dyDescent="0.25">
      <c r="A18" s="85"/>
      <c r="B18" s="50">
        <v>264</v>
      </c>
      <c r="C18" s="51">
        <v>703</v>
      </c>
      <c r="D18" s="25">
        <v>0</v>
      </c>
      <c r="E18" s="26">
        <v>0</v>
      </c>
      <c r="F18" s="26">
        <f t="shared" si="0"/>
        <v>0</v>
      </c>
      <c r="G18" s="27">
        <f t="shared" si="1"/>
        <v>0</v>
      </c>
      <c r="H18" s="27">
        <f t="shared" si="2"/>
        <v>0</v>
      </c>
      <c r="I18" s="24" t="s">
        <v>18</v>
      </c>
      <c r="J18" s="24">
        <v>449476</v>
      </c>
    </row>
    <row r="19" spans="1:10" s="8" customFormat="1" ht="15" customHeight="1" x14ac:dyDescent="0.25">
      <c r="A19" s="85"/>
      <c r="B19" s="48">
        <v>228</v>
      </c>
      <c r="C19" s="49">
        <v>703</v>
      </c>
      <c r="D19" s="28">
        <v>0</v>
      </c>
      <c r="E19" s="22">
        <v>0</v>
      </c>
      <c r="F19" s="22">
        <f t="shared" si="0"/>
        <v>0</v>
      </c>
      <c r="G19" s="23">
        <f t="shared" si="1"/>
        <v>0</v>
      </c>
      <c r="H19" s="23">
        <f t="shared" si="2"/>
        <v>0</v>
      </c>
      <c r="I19" s="20" t="s">
        <v>19</v>
      </c>
      <c r="J19" s="20">
        <v>446872</v>
      </c>
    </row>
    <row r="20" spans="1:10" s="8" customFormat="1" ht="15" customHeight="1" x14ac:dyDescent="0.25">
      <c r="A20" s="85"/>
      <c r="B20" s="50">
        <v>25</v>
      </c>
      <c r="C20" s="51">
        <v>703</v>
      </c>
      <c r="D20" s="25">
        <v>0</v>
      </c>
      <c r="E20" s="26">
        <v>0</v>
      </c>
      <c r="F20" s="26">
        <f t="shared" si="0"/>
        <v>0</v>
      </c>
      <c r="G20" s="27">
        <f t="shared" si="1"/>
        <v>0</v>
      </c>
      <c r="H20" s="27">
        <f t="shared" si="2"/>
        <v>0</v>
      </c>
      <c r="I20" s="24" t="s">
        <v>20</v>
      </c>
      <c r="J20" s="24">
        <v>452257</v>
      </c>
    </row>
    <row r="21" spans="1:10" s="8" customFormat="1" ht="15" customHeight="1" x14ac:dyDescent="0.25">
      <c r="A21" s="85"/>
      <c r="B21" s="48">
        <v>210</v>
      </c>
      <c r="C21" s="49">
        <v>703</v>
      </c>
      <c r="D21" s="28">
        <v>0</v>
      </c>
      <c r="E21" s="22">
        <v>0</v>
      </c>
      <c r="F21" s="22">
        <f t="shared" si="0"/>
        <v>0</v>
      </c>
      <c r="G21" s="23">
        <f t="shared" si="1"/>
        <v>0</v>
      </c>
      <c r="H21" s="23">
        <f t="shared" si="2"/>
        <v>0</v>
      </c>
      <c r="I21" s="20" t="s">
        <v>23</v>
      </c>
      <c r="J21" s="20">
        <v>450765</v>
      </c>
    </row>
    <row r="22" spans="1:10" s="8" customFormat="1" ht="15" customHeight="1" x14ac:dyDescent="0.25">
      <c r="A22" s="85"/>
      <c r="B22" s="50"/>
      <c r="C22" s="51"/>
      <c r="D22" s="25"/>
      <c r="E22" s="30"/>
      <c r="F22" s="26"/>
      <c r="G22" s="27"/>
      <c r="H22" s="27"/>
      <c r="I22" s="24"/>
      <c r="J22" s="24"/>
    </row>
    <row r="23" spans="1:10" s="8" customFormat="1" ht="15" customHeight="1" x14ac:dyDescent="0.25">
      <c r="A23" s="85"/>
      <c r="B23" s="48" t="s">
        <v>68</v>
      </c>
      <c r="C23" s="49">
        <v>197</v>
      </c>
      <c r="D23" s="28">
        <v>0</v>
      </c>
      <c r="E23" s="29">
        <v>0</v>
      </c>
      <c r="F23" s="22">
        <f t="shared" ref="F23" si="3">SUM(E23*D23)</f>
        <v>0</v>
      </c>
      <c r="G23" s="23">
        <f t="shared" ref="G23" si="4">SUM(F23*0.1)</f>
        <v>0</v>
      </c>
      <c r="H23" s="23">
        <f t="shared" ref="H23" si="5">SUM(G23+F23)</f>
        <v>0</v>
      </c>
      <c r="I23" s="20" t="s">
        <v>70</v>
      </c>
      <c r="J23" s="20" t="s">
        <v>70</v>
      </c>
    </row>
    <row r="24" spans="1:10" s="8" customFormat="1" ht="15" customHeight="1" thickBot="1" x14ac:dyDescent="0.3">
      <c r="A24" s="86"/>
      <c r="B24" s="50" t="s">
        <v>46</v>
      </c>
      <c r="C24" s="51">
        <v>1005615</v>
      </c>
      <c r="D24" s="25">
        <v>1</v>
      </c>
      <c r="E24" s="30">
        <v>0</v>
      </c>
      <c r="F24" s="26">
        <f>SUM(E24*D24)</f>
        <v>0</v>
      </c>
      <c r="G24" s="27">
        <f>SUM(F24*0.1)</f>
        <v>0</v>
      </c>
      <c r="H24" s="27">
        <f>SUM(G24+F24)</f>
        <v>0</v>
      </c>
      <c r="I24" s="24" t="s">
        <v>24</v>
      </c>
      <c r="J24" s="24">
        <v>445425</v>
      </c>
    </row>
    <row r="25" spans="1:10" s="8" customFormat="1" ht="11.5" x14ac:dyDescent="0.25">
      <c r="A25" s="52"/>
      <c r="B25" s="53"/>
      <c r="C25" s="53"/>
      <c r="D25" s="31"/>
      <c r="E25" s="31"/>
      <c r="F25" s="31"/>
      <c r="G25" s="31"/>
      <c r="H25" s="31"/>
      <c r="I25" s="31"/>
      <c r="J25" s="31"/>
    </row>
    <row r="26" spans="1:10" s="8" customFormat="1" ht="12" thickBot="1" x14ac:dyDescent="0.3">
      <c r="A26" s="52"/>
      <c r="B26" s="54"/>
      <c r="C26" s="54"/>
      <c r="D26" s="32"/>
      <c r="E26" s="32"/>
      <c r="F26" s="32"/>
      <c r="G26" s="32"/>
      <c r="H26" s="32"/>
      <c r="I26" s="32"/>
      <c r="J26" s="32"/>
    </row>
    <row r="27" spans="1:10" s="8" customFormat="1" ht="23.25" customHeight="1" x14ac:dyDescent="0.25">
      <c r="A27" s="82" t="s">
        <v>72</v>
      </c>
      <c r="B27" s="45" t="s">
        <v>50</v>
      </c>
      <c r="C27" s="45" t="s">
        <v>51</v>
      </c>
      <c r="D27" s="11" t="s">
        <v>70</v>
      </c>
      <c r="E27" s="34" t="s">
        <v>70</v>
      </c>
      <c r="F27" s="106">
        <v>0</v>
      </c>
      <c r="G27" s="108">
        <f>F27*0.1</f>
        <v>0</v>
      </c>
      <c r="H27" s="110">
        <f>F27+G27</f>
        <v>0</v>
      </c>
      <c r="I27" s="112" t="s">
        <v>37</v>
      </c>
      <c r="J27" s="12"/>
    </row>
    <row r="28" spans="1:10" s="8" customFormat="1" ht="25.5" customHeight="1" thickBot="1" x14ac:dyDescent="0.3">
      <c r="A28" s="83"/>
      <c r="B28" s="43" t="s">
        <v>52</v>
      </c>
      <c r="C28" s="43" t="s">
        <v>53</v>
      </c>
      <c r="D28" s="13" t="s">
        <v>70</v>
      </c>
      <c r="E28" s="33" t="s">
        <v>70</v>
      </c>
      <c r="F28" s="107"/>
      <c r="G28" s="109"/>
      <c r="H28" s="111"/>
      <c r="I28" s="113"/>
      <c r="J28" s="15"/>
    </row>
    <row r="33" spans="4:4" x14ac:dyDescent="0.3">
      <c r="D33" s="3" t="s">
        <v>73</v>
      </c>
    </row>
  </sheetData>
  <mergeCells count="11">
    <mergeCell ref="A27:A28"/>
    <mergeCell ref="A8:A24"/>
    <mergeCell ref="A1:J3"/>
    <mergeCell ref="A7:J7"/>
    <mergeCell ref="A4:J4"/>
    <mergeCell ref="A5:J5"/>
    <mergeCell ref="A6:J6"/>
    <mergeCell ref="F27:F28"/>
    <mergeCell ref="G27:G28"/>
    <mergeCell ref="H27:H28"/>
    <mergeCell ref="I27:I28"/>
  </mergeCells>
  <phoneticPr fontId="7" type="noConversion"/>
  <conditionalFormatting sqref="D10:D21 G10:G24 D22:E24 J27:J28 F29:I33">
    <cfRule type="expression" dxfId="6" priority="45">
      <formula>EXACT(D10,"Medium")</formula>
    </cfRule>
    <cfRule type="expression" dxfId="5" priority="46">
      <formula>EXACT(D10,"Low")</formula>
    </cfRule>
  </conditionalFormatting>
  <conditionalFormatting sqref="G9:G24 J27:J28">
    <cfRule type="expression" dxfId="4" priority="17">
      <formula>EXACT(G9,"Medium")</formula>
    </cfRule>
    <cfRule type="expression" dxfId="3" priority="18">
      <formula>EXACT(G9,"Low")</formula>
    </cfRule>
  </conditionalFormatting>
  <conditionalFormatting sqref="G9:H24 J27:J28 D10:D21 D22:E24 F29:J33">
    <cfRule type="expression" dxfId="2" priority="29">
      <formula>EXACT(D9,"High")</formula>
    </cfRule>
  </conditionalFormatting>
  <conditionalFormatting sqref="H9:H24 J29:J33">
    <cfRule type="expression" dxfId="1" priority="30">
      <formula>EXACT(H9,"Moderate")</formula>
    </cfRule>
    <cfRule type="expression" dxfId="0" priority="31">
      <formula>EXACT(H9,"Low")</formula>
    </cfRule>
  </conditionalFormatting>
  <pageMargins left="0.25" right="0.25" top="0.75" bottom="0.75" header="0.3" footer="0.3"/>
  <pageSetup paperSize="9" scale="5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120CB-73C1-44E4-B85F-FD7611541424}">
  <dimension ref="B4:B154"/>
  <sheetViews>
    <sheetView topLeftCell="A134" workbookViewId="0">
      <selection activeCell="B18" sqref="B18"/>
    </sheetView>
  </sheetViews>
  <sheetFormatPr defaultRowHeight="14.5" x14ac:dyDescent="0.35"/>
  <cols>
    <col min="1" max="1" width="8.7265625" style="36"/>
    <col min="2" max="2" width="168.1796875" style="36" customWidth="1"/>
    <col min="3" max="16384" width="8.7265625" style="36"/>
  </cols>
  <sheetData>
    <row r="4" spans="2:2" x14ac:dyDescent="0.35">
      <c r="B4" s="35" t="s">
        <v>76</v>
      </c>
    </row>
    <row r="5" spans="2:2" x14ac:dyDescent="0.35">
      <c r="B5" s="35" t="s">
        <v>77</v>
      </c>
    </row>
    <row r="6" spans="2:2" x14ac:dyDescent="0.35">
      <c r="B6" s="35" t="s">
        <v>78</v>
      </c>
    </row>
    <row r="7" spans="2:2" x14ac:dyDescent="0.35">
      <c r="B7" s="35" t="s">
        <v>79</v>
      </c>
    </row>
    <row r="8" spans="2:2" x14ac:dyDescent="0.35">
      <c r="B8" s="35" t="s">
        <v>80</v>
      </c>
    </row>
    <row r="9" spans="2:2" x14ac:dyDescent="0.35">
      <c r="B9" s="35"/>
    </row>
    <row r="10" spans="2:2" x14ac:dyDescent="0.35">
      <c r="B10" s="35" t="s">
        <v>81</v>
      </c>
    </row>
    <row r="11" spans="2:2" ht="29" x14ac:dyDescent="0.35">
      <c r="B11" s="35" t="s">
        <v>218</v>
      </c>
    </row>
    <row r="12" spans="2:2" ht="29" x14ac:dyDescent="0.35">
      <c r="B12" s="35" t="s">
        <v>219</v>
      </c>
    </row>
    <row r="13" spans="2:2" x14ac:dyDescent="0.35">
      <c r="B13" s="35" t="s">
        <v>82</v>
      </c>
    </row>
    <row r="14" spans="2:2" ht="29" x14ac:dyDescent="0.35">
      <c r="B14" s="35" t="s">
        <v>83</v>
      </c>
    </row>
    <row r="15" spans="2:2" ht="29" x14ac:dyDescent="0.35">
      <c r="B15" s="35" t="s">
        <v>84</v>
      </c>
    </row>
    <row r="16" spans="2:2" x14ac:dyDescent="0.35">
      <c r="B16" s="35" t="s">
        <v>85</v>
      </c>
    </row>
    <row r="17" spans="2:2" x14ac:dyDescent="0.35">
      <c r="B17" s="35" t="s">
        <v>86</v>
      </c>
    </row>
    <row r="18" spans="2:2" ht="43.5" x14ac:dyDescent="0.35">
      <c r="B18" s="35" t="s">
        <v>220</v>
      </c>
    </row>
    <row r="19" spans="2:2" ht="29" x14ac:dyDescent="0.35">
      <c r="B19" s="35" t="s">
        <v>87</v>
      </c>
    </row>
    <row r="20" spans="2:2" x14ac:dyDescent="0.35">
      <c r="B20" s="35" t="s">
        <v>88</v>
      </c>
    </row>
    <row r="21" spans="2:2" x14ac:dyDescent="0.35">
      <c r="B21" s="35" t="s">
        <v>89</v>
      </c>
    </row>
    <row r="22" spans="2:2" x14ac:dyDescent="0.35">
      <c r="B22" s="35" t="s">
        <v>90</v>
      </c>
    </row>
    <row r="23" spans="2:2" ht="29" x14ac:dyDescent="0.35">
      <c r="B23" s="35" t="s">
        <v>221</v>
      </c>
    </row>
    <row r="24" spans="2:2" ht="43.5" x14ac:dyDescent="0.35">
      <c r="B24" s="35" t="s">
        <v>91</v>
      </c>
    </row>
    <row r="25" spans="2:2" ht="29" x14ac:dyDescent="0.35">
      <c r="B25" s="35" t="s">
        <v>92</v>
      </c>
    </row>
    <row r="26" spans="2:2" x14ac:dyDescent="0.35">
      <c r="B26" s="35" t="s">
        <v>93</v>
      </c>
    </row>
    <row r="27" spans="2:2" x14ac:dyDescent="0.35">
      <c r="B27" s="35" t="s">
        <v>94</v>
      </c>
    </row>
    <row r="28" spans="2:2" ht="29" x14ac:dyDescent="0.35">
      <c r="B28" s="35" t="s">
        <v>95</v>
      </c>
    </row>
    <row r="29" spans="2:2" ht="29" x14ac:dyDescent="0.35">
      <c r="B29" s="35" t="s">
        <v>96</v>
      </c>
    </row>
    <row r="30" spans="2:2" ht="29" x14ac:dyDescent="0.35">
      <c r="B30" s="35" t="s">
        <v>97</v>
      </c>
    </row>
    <row r="31" spans="2:2" ht="29" x14ac:dyDescent="0.35">
      <c r="B31" s="35" t="s">
        <v>98</v>
      </c>
    </row>
    <row r="32" spans="2:2" x14ac:dyDescent="0.35">
      <c r="B32" s="35" t="s">
        <v>99</v>
      </c>
    </row>
    <row r="33" spans="2:2" x14ac:dyDescent="0.35">
      <c r="B33" s="35" t="s">
        <v>100</v>
      </c>
    </row>
    <row r="34" spans="2:2" x14ac:dyDescent="0.35">
      <c r="B34" s="35" t="s">
        <v>222</v>
      </c>
    </row>
    <row r="35" spans="2:2" ht="29" x14ac:dyDescent="0.35">
      <c r="B35" s="35" t="s">
        <v>101</v>
      </c>
    </row>
    <row r="36" spans="2:2" x14ac:dyDescent="0.35">
      <c r="B36" s="35" t="s">
        <v>102</v>
      </c>
    </row>
    <row r="37" spans="2:2" x14ac:dyDescent="0.35">
      <c r="B37" s="35" t="s">
        <v>103</v>
      </c>
    </row>
    <row r="38" spans="2:2" x14ac:dyDescent="0.35">
      <c r="B38" s="35" t="s">
        <v>104</v>
      </c>
    </row>
    <row r="39" spans="2:2" ht="29" x14ac:dyDescent="0.35">
      <c r="B39" s="35" t="s">
        <v>105</v>
      </c>
    </row>
    <row r="40" spans="2:2" x14ac:dyDescent="0.35">
      <c r="B40" s="35" t="s">
        <v>106</v>
      </c>
    </row>
    <row r="41" spans="2:2" ht="29" x14ac:dyDescent="0.35">
      <c r="B41" s="35" t="s">
        <v>107</v>
      </c>
    </row>
    <row r="42" spans="2:2" ht="29" x14ac:dyDescent="0.35">
      <c r="B42" s="35" t="s">
        <v>108</v>
      </c>
    </row>
    <row r="43" spans="2:2" ht="29" x14ac:dyDescent="0.35">
      <c r="B43" s="35" t="s">
        <v>109</v>
      </c>
    </row>
    <row r="44" spans="2:2" x14ac:dyDescent="0.35">
      <c r="B44" s="35" t="s">
        <v>110</v>
      </c>
    </row>
    <row r="45" spans="2:2" x14ac:dyDescent="0.35">
      <c r="B45" s="35" t="s">
        <v>111</v>
      </c>
    </row>
    <row r="46" spans="2:2" x14ac:dyDescent="0.35">
      <c r="B46" s="35" t="s">
        <v>112</v>
      </c>
    </row>
    <row r="47" spans="2:2" ht="29" x14ac:dyDescent="0.35">
      <c r="B47" s="35" t="s">
        <v>113</v>
      </c>
    </row>
    <row r="48" spans="2:2" ht="29" x14ac:dyDescent="0.35">
      <c r="B48" s="35" t="s">
        <v>114</v>
      </c>
    </row>
    <row r="49" spans="2:2" ht="29" x14ac:dyDescent="0.35">
      <c r="B49" s="35" t="s">
        <v>115</v>
      </c>
    </row>
    <row r="50" spans="2:2" ht="29" x14ac:dyDescent="0.35">
      <c r="B50" s="35" t="s">
        <v>116</v>
      </c>
    </row>
    <row r="51" spans="2:2" x14ac:dyDescent="0.35">
      <c r="B51" s="35" t="s">
        <v>223</v>
      </c>
    </row>
    <row r="52" spans="2:2" ht="29" x14ac:dyDescent="0.35">
      <c r="B52" s="35" t="s">
        <v>117</v>
      </c>
    </row>
    <row r="53" spans="2:2" x14ac:dyDescent="0.35">
      <c r="B53" s="35" t="s">
        <v>118</v>
      </c>
    </row>
    <row r="54" spans="2:2" x14ac:dyDescent="0.35">
      <c r="B54" s="35" t="s">
        <v>119</v>
      </c>
    </row>
    <row r="55" spans="2:2" ht="43.5" x14ac:dyDescent="0.35">
      <c r="B55" s="35" t="s">
        <v>120</v>
      </c>
    </row>
    <row r="56" spans="2:2" x14ac:dyDescent="0.35">
      <c r="B56" s="35" t="s">
        <v>121</v>
      </c>
    </row>
    <row r="57" spans="2:2" ht="43.5" x14ac:dyDescent="0.35">
      <c r="B57" s="35" t="s">
        <v>122</v>
      </c>
    </row>
    <row r="58" spans="2:2" ht="43.5" x14ac:dyDescent="0.35">
      <c r="B58" s="35" t="s">
        <v>123</v>
      </c>
    </row>
    <row r="59" spans="2:2" ht="29" x14ac:dyDescent="0.35">
      <c r="B59" s="35" t="s">
        <v>124</v>
      </c>
    </row>
    <row r="60" spans="2:2" x14ac:dyDescent="0.35">
      <c r="B60" s="35" t="s">
        <v>125</v>
      </c>
    </row>
    <row r="61" spans="2:2" x14ac:dyDescent="0.35">
      <c r="B61" s="35" t="s">
        <v>126</v>
      </c>
    </row>
    <row r="62" spans="2:2" ht="43.5" x14ac:dyDescent="0.35">
      <c r="B62" s="35" t="s">
        <v>127</v>
      </c>
    </row>
    <row r="63" spans="2:2" ht="29" x14ac:dyDescent="0.35">
      <c r="B63" s="35" t="s">
        <v>128</v>
      </c>
    </row>
    <row r="64" spans="2:2" ht="29" x14ac:dyDescent="0.35">
      <c r="B64" s="35" t="s">
        <v>129</v>
      </c>
    </row>
    <row r="65" spans="2:2" ht="29" x14ac:dyDescent="0.35">
      <c r="B65" s="35" t="s">
        <v>130</v>
      </c>
    </row>
    <row r="66" spans="2:2" ht="29" x14ac:dyDescent="0.35">
      <c r="B66" s="35" t="s">
        <v>131</v>
      </c>
    </row>
    <row r="67" spans="2:2" ht="29" x14ac:dyDescent="0.35">
      <c r="B67" s="35" t="s">
        <v>132</v>
      </c>
    </row>
    <row r="68" spans="2:2" ht="43.5" x14ac:dyDescent="0.35">
      <c r="B68" s="35" t="s">
        <v>133</v>
      </c>
    </row>
    <row r="69" spans="2:2" ht="43.5" x14ac:dyDescent="0.35">
      <c r="B69" s="35" t="s">
        <v>134</v>
      </c>
    </row>
    <row r="70" spans="2:2" x14ac:dyDescent="0.35">
      <c r="B70" s="35" t="s">
        <v>135</v>
      </c>
    </row>
    <row r="71" spans="2:2" ht="58" x14ac:dyDescent="0.35">
      <c r="B71" s="35" t="s">
        <v>136</v>
      </c>
    </row>
    <row r="72" spans="2:2" ht="43.5" x14ac:dyDescent="0.35">
      <c r="B72" s="35" t="s">
        <v>137</v>
      </c>
    </row>
    <row r="73" spans="2:2" x14ac:dyDescent="0.35">
      <c r="B73" s="35" t="s">
        <v>138</v>
      </c>
    </row>
    <row r="74" spans="2:2" x14ac:dyDescent="0.35">
      <c r="B74" s="35" t="s">
        <v>139</v>
      </c>
    </row>
    <row r="75" spans="2:2" x14ac:dyDescent="0.35">
      <c r="B75" s="35" t="s">
        <v>140</v>
      </c>
    </row>
    <row r="76" spans="2:2" x14ac:dyDescent="0.35">
      <c r="B76" s="35" t="s">
        <v>141</v>
      </c>
    </row>
    <row r="77" spans="2:2" x14ac:dyDescent="0.35">
      <c r="B77" s="35" t="s">
        <v>142</v>
      </c>
    </row>
    <row r="78" spans="2:2" x14ac:dyDescent="0.35">
      <c r="B78" s="35" t="s">
        <v>143</v>
      </c>
    </row>
    <row r="79" spans="2:2" x14ac:dyDescent="0.35">
      <c r="B79" s="35" t="s">
        <v>144</v>
      </c>
    </row>
    <row r="80" spans="2:2" ht="29" x14ac:dyDescent="0.35">
      <c r="B80" s="35" t="s">
        <v>145</v>
      </c>
    </row>
    <row r="81" spans="2:2" ht="43.5" x14ac:dyDescent="0.35">
      <c r="B81" s="35" t="s">
        <v>146</v>
      </c>
    </row>
    <row r="82" spans="2:2" x14ac:dyDescent="0.35">
      <c r="B82" s="35" t="s">
        <v>147</v>
      </c>
    </row>
    <row r="83" spans="2:2" x14ac:dyDescent="0.35">
      <c r="B83" s="35" t="s">
        <v>148</v>
      </c>
    </row>
    <row r="84" spans="2:2" x14ac:dyDescent="0.35">
      <c r="B84" s="35" t="s">
        <v>149</v>
      </c>
    </row>
    <row r="85" spans="2:2" x14ac:dyDescent="0.35">
      <c r="B85" s="35" t="s">
        <v>150</v>
      </c>
    </row>
    <row r="86" spans="2:2" x14ac:dyDescent="0.35">
      <c r="B86" s="35" t="s">
        <v>151</v>
      </c>
    </row>
    <row r="87" spans="2:2" x14ac:dyDescent="0.35">
      <c r="B87" s="35" t="s">
        <v>152</v>
      </c>
    </row>
    <row r="88" spans="2:2" ht="29" x14ac:dyDescent="0.35">
      <c r="B88" s="35" t="s">
        <v>153</v>
      </c>
    </row>
    <row r="89" spans="2:2" x14ac:dyDescent="0.35">
      <c r="B89" s="35" t="s">
        <v>154</v>
      </c>
    </row>
    <row r="90" spans="2:2" x14ac:dyDescent="0.35">
      <c r="B90" s="35" t="s">
        <v>155</v>
      </c>
    </row>
    <row r="91" spans="2:2" ht="29" x14ac:dyDescent="0.35">
      <c r="B91" s="35" t="s">
        <v>156</v>
      </c>
    </row>
    <row r="92" spans="2:2" ht="43.5" x14ac:dyDescent="0.35">
      <c r="B92" s="35" t="s">
        <v>157</v>
      </c>
    </row>
    <row r="93" spans="2:2" ht="43.5" x14ac:dyDescent="0.35">
      <c r="B93" s="35" t="s">
        <v>158</v>
      </c>
    </row>
    <row r="94" spans="2:2" x14ac:dyDescent="0.35">
      <c r="B94" s="35" t="s">
        <v>159</v>
      </c>
    </row>
    <row r="95" spans="2:2" x14ac:dyDescent="0.35">
      <c r="B95" s="35" t="s">
        <v>160</v>
      </c>
    </row>
    <row r="96" spans="2:2" x14ac:dyDescent="0.35">
      <c r="B96" s="35" t="s">
        <v>161</v>
      </c>
    </row>
    <row r="97" spans="2:2" x14ac:dyDescent="0.35">
      <c r="B97" s="35" t="s">
        <v>162</v>
      </c>
    </row>
    <row r="98" spans="2:2" x14ac:dyDescent="0.35">
      <c r="B98" s="35" t="s">
        <v>163</v>
      </c>
    </row>
    <row r="99" spans="2:2" x14ac:dyDescent="0.35">
      <c r="B99" s="35" t="s">
        <v>164</v>
      </c>
    </row>
    <row r="100" spans="2:2" x14ac:dyDescent="0.35">
      <c r="B100" s="35" t="s">
        <v>165</v>
      </c>
    </row>
    <row r="101" spans="2:2" x14ac:dyDescent="0.35">
      <c r="B101" s="35" t="s">
        <v>166</v>
      </c>
    </row>
    <row r="102" spans="2:2" x14ac:dyDescent="0.35">
      <c r="B102" s="35" t="s">
        <v>167</v>
      </c>
    </row>
    <row r="103" spans="2:2" x14ac:dyDescent="0.35">
      <c r="B103" s="35" t="s">
        <v>168</v>
      </c>
    </row>
    <row r="104" spans="2:2" ht="29" x14ac:dyDescent="0.35">
      <c r="B104" s="35" t="s">
        <v>169</v>
      </c>
    </row>
    <row r="105" spans="2:2" x14ac:dyDescent="0.35">
      <c r="B105" s="35" t="s">
        <v>170</v>
      </c>
    </row>
    <row r="106" spans="2:2" ht="29" x14ac:dyDescent="0.35">
      <c r="B106" s="35" t="s">
        <v>171</v>
      </c>
    </row>
    <row r="107" spans="2:2" x14ac:dyDescent="0.35">
      <c r="B107" s="35" t="s">
        <v>172</v>
      </c>
    </row>
    <row r="108" spans="2:2" ht="58" x14ac:dyDescent="0.35">
      <c r="B108" s="35" t="s">
        <v>173</v>
      </c>
    </row>
    <row r="109" spans="2:2" x14ac:dyDescent="0.35">
      <c r="B109" s="35" t="s">
        <v>174</v>
      </c>
    </row>
    <row r="110" spans="2:2" ht="58" x14ac:dyDescent="0.35">
      <c r="B110" s="35" t="s">
        <v>224</v>
      </c>
    </row>
    <row r="111" spans="2:2" ht="29" x14ac:dyDescent="0.35">
      <c r="B111" s="35" t="s">
        <v>225</v>
      </c>
    </row>
    <row r="112" spans="2:2" x14ac:dyDescent="0.35">
      <c r="B112" s="35" t="s">
        <v>175</v>
      </c>
    </row>
    <row r="113" spans="2:2" x14ac:dyDescent="0.35">
      <c r="B113" s="35" t="s">
        <v>176</v>
      </c>
    </row>
    <row r="114" spans="2:2" x14ac:dyDescent="0.35">
      <c r="B114" s="35" t="s">
        <v>177</v>
      </c>
    </row>
    <row r="115" spans="2:2" ht="29" x14ac:dyDescent="0.35">
      <c r="B115" s="35" t="s">
        <v>178</v>
      </c>
    </row>
    <row r="116" spans="2:2" x14ac:dyDescent="0.35">
      <c r="B116" s="35" t="s">
        <v>179</v>
      </c>
    </row>
    <row r="117" spans="2:2" x14ac:dyDescent="0.35">
      <c r="B117" s="35" t="s">
        <v>180</v>
      </c>
    </row>
    <row r="118" spans="2:2" x14ac:dyDescent="0.35">
      <c r="B118" s="35" t="s">
        <v>181</v>
      </c>
    </row>
    <row r="119" spans="2:2" ht="29" x14ac:dyDescent="0.35">
      <c r="B119" s="35" t="s">
        <v>182</v>
      </c>
    </row>
    <row r="120" spans="2:2" x14ac:dyDescent="0.35">
      <c r="B120" s="35" t="s">
        <v>183</v>
      </c>
    </row>
    <row r="121" spans="2:2" x14ac:dyDescent="0.35">
      <c r="B121" s="35" t="s">
        <v>184</v>
      </c>
    </row>
    <row r="122" spans="2:2" x14ac:dyDescent="0.35">
      <c r="B122" s="35" t="s">
        <v>185</v>
      </c>
    </row>
    <row r="123" spans="2:2" x14ac:dyDescent="0.35">
      <c r="B123" s="35" t="s">
        <v>186</v>
      </c>
    </row>
    <row r="124" spans="2:2" ht="29" x14ac:dyDescent="0.35">
      <c r="B124" s="35" t="s">
        <v>187</v>
      </c>
    </row>
    <row r="125" spans="2:2" x14ac:dyDescent="0.35">
      <c r="B125" s="35" t="s">
        <v>188</v>
      </c>
    </row>
    <row r="126" spans="2:2" x14ac:dyDescent="0.35">
      <c r="B126" s="35" t="s">
        <v>189</v>
      </c>
    </row>
    <row r="127" spans="2:2" x14ac:dyDescent="0.35">
      <c r="B127" s="35" t="s">
        <v>190</v>
      </c>
    </row>
    <row r="128" spans="2:2" ht="29" x14ac:dyDescent="0.35">
      <c r="B128" s="35" t="s">
        <v>191</v>
      </c>
    </row>
    <row r="129" spans="2:2" x14ac:dyDescent="0.35">
      <c r="B129" s="35" t="s">
        <v>192</v>
      </c>
    </row>
    <row r="130" spans="2:2" ht="43.5" x14ac:dyDescent="0.35">
      <c r="B130" s="35" t="s">
        <v>193</v>
      </c>
    </row>
    <row r="131" spans="2:2" ht="29" x14ac:dyDescent="0.35">
      <c r="B131" s="35" t="s">
        <v>194</v>
      </c>
    </row>
    <row r="132" spans="2:2" x14ac:dyDescent="0.35">
      <c r="B132" s="35" t="s">
        <v>195</v>
      </c>
    </row>
    <row r="133" spans="2:2" x14ac:dyDescent="0.35">
      <c r="B133" s="35" t="s">
        <v>196</v>
      </c>
    </row>
    <row r="134" spans="2:2" ht="29" x14ac:dyDescent="0.35">
      <c r="B134" s="35" t="s">
        <v>197</v>
      </c>
    </row>
    <row r="135" spans="2:2" ht="29" x14ac:dyDescent="0.35">
      <c r="B135" s="35" t="s">
        <v>198</v>
      </c>
    </row>
    <row r="136" spans="2:2" x14ac:dyDescent="0.35">
      <c r="B136" s="35" t="s">
        <v>199</v>
      </c>
    </row>
    <row r="137" spans="2:2" x14ac:dyDescent="0.35">
      <c r="B137" s="35" t="s">
        <v>200</v>
      </c>
    </row>
    <row r="138" spans="2:2" x14ac:dyDescent="0.35">
      <c r="B138" s="35" t="s">
        <v>201</v>
      </c>
    </row>
    <row r="139" spans="2:2" ht="29" x14ac:dyDescent="0.35">
      <c r="B139" s="35" t="s">
        <v>202</v>
      </c>
    </row>
    <row r="140" spans="2:2" ht="29" x14ac:dyDescent="0.35">
      <c r="B140" s="35" t="s">
        <v>203</v>
      </c>
    </row>
    <row r="141" spans="2:2" x14ac:dyDescent="0.35">
      <c r="B141" s="35" t="s">
        <v>204</v>
      </c>
    </row>
    <row r="142" spans="2:2" ht="29" x14ac:dyDescent="0.35">
      <c r="B142" s="35" t="s">
        <v>205</v>
      </c>
    </row>
    <row r="143" spans="2:2" x14ac:dyDescent="0.35">
      <c r="B143" s="35" t="s">
        <v>206</v>
      </c>
    </row>
    <row r="144" spans="2:2" ht="29" x14ac:dyDescent="0.35">
      <c r="B144" s="35" t="s">
        <v>207</v>
      </c>
    </row>
    <row r="145" spans="2:2" x14ac:dyDescent="0.35">
      <c r="B145" s="35" t="s">
        <v>208</v>
      </c>
    </row>
    <row r="146" spans="2:2" ht="43.5" x14ac:dyDescent="0.35">
      <c r="B146" s="35" t="s">
        <v>209</v>
      </c>
    </row>
    <row r="147" spans="2:2" x14ac:dyDescent="0.35">
      <c r="B147" s="35" t="s">
        <v>210</v>
      </c>
    </row>
    <row r="148" spans="2:2" x14ac:dyDescent="0.35">
      <c r="B148" s="35" t="s">
        <v>211</v>
      </c>
    </row>
    <row r="149" spans="2:2" x14ac:dyDescent="0.35">
      <c r="B149" s="35" t="s">
        <v>212</v>
      </c>
    </row>
    <row r="150" spans="2:2" x14ac:dyDescent="0.35">
      <c r="B150" s="35" t="s">
        <v>213</v>
      </c>
    </row>
    <row r="151" spans="2:2" x14ac:dyDescent="0.35">
      <c r="B151" s="35" t="s">
        <v>214</v>
      </c>
    </row>
    <row r="152" spans="2:2" x14ac:dyDescent="0.35">
      <c r="B152" s="35" t="s">
        <v>215</v>
      </c>
    </row>
    <row r="153" spans="2:2" x14ac:dyDescent="0.35">
      <c r="B153" s="35" t="s">
        <v>216</v>
      </c>
    </row>
    <row r="154" spans="2:2" x14ac:dyDescent="0.35">
      <c r="B154" s="35" t="s">
        <v>217</v>
      </c>
    </row>
  </sheetData>
  <sheetProtection algorithmName="SHA-512" hashValue="tII8oNcZ2TwTIHbmFlzrFUMzKONlW2NqnLKi00rOdSncjPt3zaen6S3ZwcPCuHrYiH/Xy39rNkuTBt1EF5TNMw==" saltValue="Ec4qe76WXakX9eeaoKHBo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Summary Page</vt:lpstr>
      <vt:lpstr>Fleet Offer – Gordon Brothers</vt:lpstr>
      <vt:lpstr>Lic Offer – Gordon Brothers</vt:lpstr>
      <vt:lpstr>Terms and Conditions </vt:lpstr>
      <vt:lpstr>'Lic Offer – Gordon Brothers'!Print_Area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Geoffrey Eaton</dc:creator>
  <cp:lastModifiedBy>Geoffrey Eaton</cp:lastModifiedBy>
  <cp:lastPrinted>2026-06-15T22:43:12Z</cp:lastPrinted>
  <dcterms:created xsi:type="dcterms:W3CDTF">2026-05-21T04:20:53Z</dcterms:created>
  <dcterms:modified xsi:type="dcterms:W3CDTF">2026-07-15T07:53:32Z</dcterms:modified>
</cp:coreProperties>
</file>